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<sst xmlns="http://schemas.openxmlformats.org/spreadsheetml/2006/main" count="269" uniqueCount="178">
  <si>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</si>
  <si>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</si>
  <si>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</si>
  <si>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</si>
  <si>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</si>
  <si>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</si>
  <si>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</si>
  <si>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</si>
  <si>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</si>
  <si>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</si>
  <si>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</si>
  <si>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</si>
  <si>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</si>
  <si>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</si>
  <si>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</si>
  <si>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</si>
  <si>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</si>
  <si>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</si>
  <si>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</si>
  <si>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</si>
  <si>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</si>
  <si>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</si>
  <si>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</si>
  <si>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</si>
  <si>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</si>
  <si>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</si>
  <si>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</si>
  <si>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</si>
  <si>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</si>
  <si>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</si>
  <si>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</si>
  <si>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</si>
  <si>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</si>
  <si>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</si>
  <si>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</si>
  <si>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</si>
  <si>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</si>
  <si>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</si>
  <si>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</si>
  <si>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</si>
  <si>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</si>
  <si>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</si>
  <si>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</si>
  <si>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</si>
  <si>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</si>
  <si>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</si>
  <si>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</si>
  <si>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</si>
  <si>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</si>
  <si>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</si>
  <si>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</si>
  <si>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</si>
  <si>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</si>
  <si>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</si>
  <si>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</si>
  <si>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</si>
  <si>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</si>
  <si>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</si>
  <si>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</si>
  <si>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</si>
  <si>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</si>
  <si>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</si>
  <si>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</si>
  <si>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</si>
  <si>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</si>
  <si>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</si>
  <si>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</si>
  <si>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</si>
  <si>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</si>
  <si>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</si>
  <si>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</si>
  <si>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</si>
  <si>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</si>
  <si>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</si>
  <si>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</si>
  <si>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</si>
  <si>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</si>
  <si>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</si>
  <si>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</si>
  <si>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</si>
  <si>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</si>
  <si>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</si>
  <si>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</si>
  <si>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</si>
  <si>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</si>
  <si>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</si>
  <si>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</si>
  <si>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</si>
  <si>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</si>
  <si>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</si>
  <si>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</si>
  <si>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</si>
  <si>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</si>
  <si>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</si>
  <si>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</si>
  <si>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</si>
  <si>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</si>
  <si>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</si>
  <si>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</si>
  <si>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</si>
  <si>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</si>
  <si>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</si>
  <si>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</si>
  <si>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</si>
  <si>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</si>
  <si>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</si>
  <si>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</si>
  <si>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</si>
  <si>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</si>
  <si>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</si>
  <si>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</si>
  <si>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</si>
  <si>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</si>
  <si>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</si>
  <si>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</si>
  <si>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</si>
  <si>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</si>
  <si>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</si>
  <si>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</si>
  <si>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</si>
  <si>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</si>
  <si>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</si>
  <si>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</si>
  <si>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</si>
  <si>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</si>
  <si>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</si>
  <si>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</si>
  <si>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</si>
  <si>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</si>
  <si>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</si>
  <si>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</si>
  <si>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</si>
  <si>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</si>
  <si>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</si>
  <si>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</si>
  <si>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</si>
  <si>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</si>
  <si>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</si>
  <si>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</si>
  <si>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</si>
  <si>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</si>
  <si>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</si>
  <si>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</si>
  <si>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</si>
  <si>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</si>
  <si>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</si>
  <si>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</si>
  <si>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</si>
  <si>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</si>
  <si>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</si>
  <si>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</si>
  <si>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</si>
  <si>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</si>
  <si>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</si>
  <si>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</si>
  <si>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</si>
  <si>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</si>
  <si>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</si>
  <si>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</si>
  <si>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</si>
  <si>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</si>
  <si>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</si>
  <si>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</si>
  <si>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</si>
  <si>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</si>
  <si>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</si>
  <si>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</si>
  <si>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</si>
  <si>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</si>
  <si>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</si>
  <si>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</si>
  <si>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</si>
  <si>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</si>
  <si>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</si>
  <si>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</si>
  <si>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</si>
  <si>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>арзамасов</t>
  </si>
  <si>
    <t>ДЕЯТЕЛЬНОСТИ МАУ  ДО  СШ г. Губахи за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</si>
</sst>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selection activeCell="N85" sqref="N85:O85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37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2" width="5.25390625" style="8" hidden="1" customWidth="1"/>
    <col min="13" max="13" width="0.12890625" style="8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172</v>
      </c>
      <c r="H9" s="10" t="s">
        <v>174</v>
      </c>
      <c r="I9" s="10" t="s">
        <v>130</v>
      </c>
      <c r="J9" s="10" t="s">
        <v>129</v>
      </c>
      <c r="K9" s="10" t="s">
        <v>171</v>
      </c>
      <c r="L9" s="10" t="s">
        <v>176</v>
      </c>
      <c r="M9" s="10" t="s">
        <v>173</v>
      </c>
      <c r="N9" s="19"/>
      <c r="O9" s="20"/>
      <c r="P9" s="6" t="s">
        <v>8</v>
      </c>
    </row>
    <row r="10" spans="2:16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115</v>
      </c>
      <c r="O10" s="24"/>
      <c r="P10" s="6"/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f>SUM(N12:O15)</f>
        <v>575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18</v>
      </c>
      <c r="O12" s="20"/>
      <c r="P12" s="6" t="s">
        <v>11</v>
      </c>
    </row>
    <row r="13" spans="2:16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>
        <f>129+117+81+64</f>
        <v>391</v>
      </c>
      <c r="O13" s="20"/>
      <c r="P13" s="6" t="s">
        <v>11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>
        <f>42+36+37+25</f>
        <v>140</v>
      </c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>
        <f>15+5+6</f>
        <v>26</v>
      </c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v>2</v>
      </c>
      <c r="O22" s="16">
        <f>N22/$N$11*100</f>
        <v>0.34782608695652173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2</v>
      </c>
      <c r="O24" s="16">
        <f t="shared" si="0"/>
        <v>1.7391304347826086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f>SUM(N27:N31)</f>
        <v>286</v>
      </c>
      <c r="O26" s="16">
        <f>N26/$N$10*100</f>
        <v>248.69565217391303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198</v>
      </c>
      <c r="O27" s="16">
        <f t="shared" si="0"/>
        <v>172.17391304347828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v>75</v>
      </c>
      <c r="O28" s="16">
        <f t="shared" si="0"/>
        <v>65.21739130434783</v>
      </c>
      <c r="P28" s="6" t="s">
        <v>18</v>
      </c>
    </row>
    <row r="29" spans="2:18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8</v>
      </c>
      <c r="O29" s="16">
        <f t="shared" si="0"/>
        <v>6.956521739130435</v>
      </c>
      <c r="P29" s="6" t="s">
        <v>18</v>
      </c>
      <c r="R29">
        <f>N26+N32</f>
        <v>526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5</v>
      </c>
      <c r="O30" s="16">
        <f t="shared" si="0"/>
        <v>4.3478260869565215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f>SUM(N33:N37)</f>
        <v>240</v>
      </c>
      <c r="O32" s="16">
        <f>N32/$N$10*100</f>
        <v>208.69565217391303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119</v>
      </c>
      <c r="O33" s="16">
        <f t="shared" si="0"/>
        <v>103.47826086956522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98</v>
      </c>
      <c r="O34" s="16">
        <f t="shared" si="0"/>
        <v>85.21739130434783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10</v>
      </c>
      <c r="O35" s="16">
        <f t="shared" si="0"/>
        <v>8.695652173913043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13</v>
      </c>
      <c r="O36" s="16">
        <f t="shared" si="0"/>
        <v>11.304347826086957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1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1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1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1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f>SUM(N45:O49)</f>
        <v>31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28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3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1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1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1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f>N51+N53</f>
        <v>12</v>
      </c>
      <c r="O50" s="20"/>
      <c r="P50" s="6" t="s">
        <v>11</v>
      </c>
    </row>
    <row r="51" spans="2:16" ht="63">
      <c r="B51" s="1" t="s">
        <v>131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v>8</v>
      </c>
      <c r="O51" s="13">
        <f>N51/$N$50*100</f>
        <v>66.66666666666666</v>
      </c>
      <c r="P51" s="6" t="s">
        <v>18</v>
      </c>
    </row>
    <row r="52" spans="2:16" ht="78.75">
      <c r="B52" s="1" t="s">
        <v>132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v>8</v>
      </c>
      <c r="O52" s="13">
        <f aca="true" t="shared" si="2" ref="O52:O64">N52/$N$50*100</f>
        <v>66.66666666666666</v>
      </c>
      <c r="P52" s="6" t="s">
        <v>18</v>
      </c>
    </row>
    <row r="53" spans="2:16" ht="63">
      <c r="B53" s="1" t="s">
        <v>133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v>4</v>
      </c>
      <c r="O53" s="13">
        <f t="shared" si="2"/>
        <v>33.33333333333333</v>
      </c>
      <c r="P53" s="6" t="s">
        <v>18</v>
      </c>
    </row>
    <row r="54" spans="2:16" ht="78.75">
      <c r="B54" s="1" t="s">
        <v>134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v>4</v>
      </c>
      <c r="O54" s="13">
        <f t="shared" si="2"/>
        <v>33.33333333333333</v>
      </c>
      <c r="P54" s="6" t="s">
        <v>18</v>
      </c>
    </row>
    <row r="55" spans="2:16" ht="81.75" customHeight="1">
      <c r="B55" s="1" t="s">
        <v>135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f>N56+N57</f>
        <v>9</v>
      </c>
      <c r="O55" s="13">
        <f t="shared" si="2"/>
        <v>75</v>
      </c>
      <c r="P55" s="6" t="s">
        <v>18</v>
      </c>
    </row>
    <row r="56" spans="2:16" ht="15.75">
      <c r="B56" s="1" t="s">
        <v>136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v>5</v>
      </c>
      <c r="O56" s="13">
        <f t="shared" si="2"/>
        <v>41.66666666666667</v>
      </c>
      <c r="P56" s="6" t="s">
        <v>18</v>
      </c>
    </row>
    <row r="57" spans="2:16" ht="15.75">
      <c r="B57" s="1" t="s">
        <v>137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v>4</v>
      </c>
      <c r="O57" s="13">
        <f t="shared" si="2"/>
        <v>33.33333333333333</v>
      </c>
      <c r="P57" s="6" t="s">
        <v>18</v>
      </c>
    </row>
    <row r="58" spans="2:16" ht="63">
      <c r="B58" s="1" t="s">
        <v>138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>N60+N59</f>
        <v>2</v>
      </c>
      <c r="O58" s="13">
        <f t="shared" si="2"/>
        <v>16.666666666666664</v>
      </c>
      <c r="P58" s="6" t="s">
        <v>18</v>
      </c>
    </row>
    <row r="59" spans="2:16" ht="15.75">
      <c r="B59" s="1" t="s">
        <v>139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v>1</v>
      </c>
      <c r="O59" s="13">
        <f t="shared" si="2"/>
        <v>8.333333333333332</v>
      </c>
      <c r="P59" s="6" t="s">
        <v>18</v>
      </c>
    </row>
    <row r="60" spans="2:16" ht="15.75">
      <c r="B60" s="1" t="s">
        <v>140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v>1</v>
      </c>
      <c r="O60" s="13">
        <f t="shared" si="2"/>
        <v>8.333333333333332</v>
      </c>
      <c r="P60" s="6" t="s">
        <v>18</v>
      </c>
    </row>
    <row r="61" spans="2:16" ht="47.25">
      <c r="B61" s="1" t="s">
        <v>142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v>1</v>
      </c>
      <c r="O61" s="13">
        <f t="shared" si="2"/>
        <v>8.333333333333332</v>
      </c>
      <c r="P61" s="6" t="s">
        <v>18</v>
      </c>
    </row>
    <row r="62" spans="2:16" ht="47.25">
      <c r="B62" s="1" t="s">
        <v>143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v>3</v>
      </c>
      <c r="O62" s="13">
        <f t="shared" si="2"/>
        <v>25</v>
      </c>
      <c r="P62" s="6" t="s">
        <v>18</v>
      </c>
    </row>
    <row r="63" spans="2:16" ht="144.75" customHeight="1">
      <c r="B63" s="1" t="s">
        <v>144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v>5</v>
      </c>
      <c r="O63" s="13">
        <f t="shared" si="2"/>
        <v>41.66666666666667</v>
      </c>
      <c r="P63" s="6" t="s">
        <v>18</v>
      </c>
    </row>
    <row r="64" spans="2:16" ht="66" customHeight="1">
      <c r="B64" s="1" t="s">
        <v>145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2"/>
        <v>8.333333333333332</v>
      </c>
      <c r="P64" s="6" t="s">
        <v>18</v>
      </c>
    </row>
    <row r="65" spans="2:16" ht="47.25">
      <c r="B65" s="1" t="s">
        <v>146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147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>
        <v>0</v>
      </c>
      <c r="O66" s="13">
        <v>0</v>
      </c>
      <c r="P66" s="6" t="s">
        <v>41</v>
      </c>
    </row>
    <row r="67" spans="2:16" ht="15.75">
      <c r="B67" s="1" t="s">
        <v>148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>
        <v>0</v>
      </c>
      <c r="O67" s="13">
        <v>0</v>
      </c>
      <c r="P67" s="6" t="s">
        <v>41</v>
      </c>
    </row>
    <row r="68" spans="2:16" ht="66" customHeight="1">
      <c r="B68" s="1" t="s">
        <v>175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141</v>
      </c>
      <c r="P68" s="6" t="s">
        <v>61</v>
      </c>
    </row>
    <row r="69" spans="2:16" ht="15.75">
      <c r="B69" s="1" t="s">
        <v>149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150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1</v>
      </c>
      <c r="O70" s="13">
        <f>N70/N11</f>
        <v>0.0017391304347826088</v>
      </c>
      <c r="P70" s="6" t="s">
        <v>41</v>
      </c>
    </row>
    <row r="71" spans="2:16" ht="31.5">
      <c r="B71" s="1" t="s">
        <v>151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152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153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154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155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156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157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2</v>
      </c>
      <c r="O77" s="13">
        <v>2</v>
      </c>
      <c r="P77" s="6" t="s">
        <v>41</v>
      </c>
    </row>
    <row r="78" spans="2:16" ht="31.5">
      <c r="B78" s="1" t="s">
        <v>158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159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160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161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162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163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164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165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166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167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168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169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170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  <mergeCell ref="N44:O44"/>
    <mergeCell ref="N45:O45"/>
    <mergeCell ref="N46:O46"/>
    <mergeCell ref="N47:O47"/>
    <mergeCell ref="N48:O48"/>
    <mergeCell ref="N49:O49"/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Спортшкола</cp:lastModifiedBy>
  <cp:lastPrinted>2015-12-28T09:06:59Z</cp:lastPrinted>
  <dcterms:created xsi:type="dcterms:W3CDTF">2014-10-06T06:04:31Z</dcterms:created>
  <dcterms:modified xsi:type="dcterms:W3CDTF">2024-02-13T09:00:43Z</dcterms:modified>
  <cp:category/>
  <cp:version/>
  <cp:contentType/>
  <cp:contentStatus/>
</cp:coreProperties>
</file>