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99" activeTab="2"/>
  </bookViews>
  <sheets>
    <sheet name="протокол старта" sheetId="1" r:id="rId1"/>
    <sheet name="протокол финиша" sheetId="2" r:id="rId2"/>
    <sheet name="протокол результатов" sheetId="3" r:id="rId3"/>
  </sheets>
  <definedNames/>
  <calcPr fullCalcOnLoad="1"/>
</workbook>
</file>

<file path=xl/sharedStrings.xml><?xml version="1.0" encoding="utf-8"?>
<sst xmlns="http://schemas.openxmlformats.org/spreadsheetml/2006/main" count="237" uniqueCount="53">
  <si>
    <t>Протокол старта</t>
  </si>
  <si>
    <t>№ п/п</t>
  </si>
  <si>
    <t>Фамилия, имя</t>
  </si>
  <si>
    <t>организация</t>
  </si>
  <si>
    <t>время финиша</t>
  </si>
  <si>
    <t>время старта</t>
  </si>
  <si>
    <t>результат</t>
  </si>
  <si>
    <t>место</t>
  </si>
  <si>
    <t>вып. разряд</t>
  </si>
  <si>
    <t>стартовый №</t>
  </si>
  <si>
    <t>год рождения</t>
  </si>
  <si>
    <t>Дата проведения:</t>
  </si>
  <si>
    <t>Старт:</t>
  </si>
  <si>
    <t>стиль:</t>
  </si>
  <si>
    <t>классический</t>
  </si>
  <si>
    <t>дистанция:</t>
  </si>
  <si>
    <t>Главный судья:</t>
  </si>
  <si>
    <t>______________________</t>
  </si>
  <si>
    <t>Секретарь:</t>
  </si>
  <si>
    <t>Протокол финиша</t>
  </si>
  <si>
    <t>проигрыш лидеру</t>
  </si>
  <si>
    <t>Интервал старта, с</t>
  </si>
  <si>
    <t>интервал</t>
  </si>
  <si>
    <t>старта</t>
  </si>
  <si>
    <t>стиль</t>
  </si>
  <si>
    <t>свободный</t>
  </si>
  <si>
    <t>участники:</t>
  </si>
  <si>
    <t>организации</t>
  </si>
  <si>
    <t>СШ 2</t>
  </si>
  <si>
    <t>СШ 14</t>
  </si>
  <si>
    <t>СШ 15</t>
  </si>
  <si>
    <t>СШ 20</t>
  </si>
  <si>
    <t>Протокол результатов</t>
  </si>
  <si>
    <t>лыжный стадион МУ "Лыжная база"</t>
  </si>
  <si>
    <t>Место</t>
  </si>
  <si>
    <t>МЧС</t>
  </si>
  <si>
    <t>УИИ</t>
  </si>
  <si>
    <t>Группа участников:</t>
  </si>
  <si>
    <t>открытого первенства ШСК "Лидер" по кроссу среди лыжников-гонщиков.</t>
  </si>
  <si>
    <t>27.09.2014 г.</t>
  </si>
  <si>
    <t>2 км</t>
  </si>
  <si>
    <t>Прокофьева Виктория</t>
  </si>
  <si>
    <t>девушки 1997 - 1998 г.р.</t>
  </si>
  <si>
    <t>Завизион Татьяна</t>
  </si>
  <si>
    <t>девушки 1999 - 2000 г.р.</t>
  </si>
  <si>
    <t>Гриценко Анастасия</t>
  </si>
  <si>
    <t>Ефимова Мария</t>
  </si>
  <si>
    <t>Лопатина Ирина</t>
  </si>
  <si>
    <t>девушки 2001 - 2002 г.р.</t>
  </si>
  <si>
    <t>Крупина Анастасия</t>
  </si>
  <si>
    <t>Тягло И.М.</t>
  </si>
  <si>
    <t>Садовникова Е.Л.</t>
  </si>
  <si>
    <t>тренер-преподаватель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</si>
</sst>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:ss;@"/>
    <numFmt numFmtId="185" formatCode="[$-F400]h:mm:ss\ AM/PM"/>
    <numFmt numFmtId="186" formatCode="mm:ss.0;@"/>
    <numFmt numFmtId="187" formatCode="[h]:mm:ss;@"/>
    <numFmt numFmtId="188" formatCode="0.00000"/>
    <numFmt numFmtId="189" formatCode="0.000"/>
    <numFmt numFmtId="190" formatCode="0.0000"/>
    <numFmt numFmtId="191" formatCode="0.000000"/>
  </numFmts>
  <fonts count="37">
    <font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8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0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/>
    </xf>
    <xf numFmtId="18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20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18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84" fontId="0" fillId="33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2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8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84" fontId="0" fillId="0" borderId="0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14"/>
  <sheetViews>
    <sheetView zoomScalePageLayoutView="0" workbookViewId="0" topLeftCell="B40">
      <selection activeCell="G113" sqref="G113"/>
    </sheetView>
  </sheetViews>
  <sheetFormatPr defaultColWidth="9.140625" defaultRowHeight="12.75"/>
  <cols>
    <col min="1" max="1" width="7.8515625" style="0" customWidth="1"/>
    <col min="2" max="2" width="11.140625" style="0" customWidth="1"/>
    <col min="3" max="3" width="30.8515625" style="0" customWidth="1"/>
    <col min="4" max="4" width="9.7109375" style="0" customWidth="1"/>
    <col min="5" max="5" width="11.28125" style="0" customWidth="1"/>
    <col min="6" max="6" width="17.140625" style="0" customWidth="1"/>
    <col min="7" max="7" width="10.140625" style="1" customWidth="1"/>
    <col min="10" max="10" width="9.140625" style="0" hidden="1" customWidth="1"/>
    <col min="11" max="11" width="2.421875" style="0" hidden="1" customWidth="1"/>
    <col min="12" max="12" width="15.00390625" style="1" hidden="1" customWidth="1"/>
  </cols>
  <sheetData>
    <row r="3" spans="3:7" ht="12.75">
      <c r="C3" s="30" t="s">
        <v>0</v>
      </c>
      <c r="D3" s="30"/>
      <c r="E3" s="30"/>
      <c r="F3" s="30"/>
      <c r="G3" s="30"/>
    </row>
    <row r="4" spans="2:7" ht="12.75">
      <c r="B4" s="31" t="s">
        <v>38</v>
      </c>
      <c r="C4" s="31"/>
      <c r="D4" s="31"/>
      <c r="E4" s="31"/>
      <c r="F4" s="31"/>
      <c r="G4" s="31"/>
    </row>
    <row r="5" spans="2:6" ht="12.75">
      <c r="B5" s="1"/>
      <c r="C5" s="1"/>
      <c r="D5" s="1"/>
      <c r="E5" s="1"/>
      <c r="F5" s="1"/>
    </row>
    <row r="6" spans="2:7" ht="12.75">
      <c r="B6" s="1"/>
      <c r="C6" s="1"/>
      <c r="D6" s="22"/>
      <c r="E6" s="23" t="s">
        <v>11</v>
      </c>
      <c r="F6" s="18" t="s">
        <v>39</v>
      </c>
      <c r="G6" s="2"/>
    </row>
    <row r="7" spans="2:7" ht="12.75">
      <c r="B7" s="13" t="s">
        <v>26</v>
      </c>
      <c r="C7" s="18" t="s">
        <v>42</v>
      </c>
      <c r="D7" s="2"/>
      <c r="E7" s="13" t="s">
        <v>12</v>
      </c>
      <c r="F7" s="19">
        <v>0.6666666666666666</v>
      </c>
      <c r="G7" s="12"/>
    </row>
    <row r="8" spans="1:6" ht="12.75">
      <c r="A8" s="15"/>
      <c r="B8" s="13" t="s">
        <v>15</v>
      </c>
      <c r="C8" s="20" t="s">
        <v>40</v>
      </c>
      <c r="D8" s="30"/>
      <c r="E8" s="30"/>
      <c r="F8" s="1"/>
    </row>
    <row r="9" spans="2:7" ht="12.75">
      <c r="B9" s="14" t="s">
        <v>13</v>
      </c>
      <c r="C9" s="17"/>
      <c r="D9" s="30"/>
      <c r="E9" s="30"/>
      <c r="F9" s="1" t="s">
        <v>21</v>
      </c>
      <c r="G9" s="17">
        <v>10</v>
      </c>
    </row>
    <row r="11" spans="2:7" ht="25.5">
      <c r="B11" s="3" t="s">
        <v>1</v>
      </c>
      <c r="C11" s="4" t="s">
        <v>2</v>
      </c>
      <c r="D11" s="4" t="s">
        <v>9</v>
      </c>
      <c r="E11" s="4" t="s">
        <v>10</v>
      </c>
      <c r="F11" s="4" t="s">
        <v>3</v>
      </c>
      <c r="G11" s="4" t="s">
        <v>5</v>
      </c>
    </row>
    <row r="12" spans="2:12" ht="12.75">
      <c r="B12" s="24">
        <v>1</v>
      </c>
      <c r="C12" s="21" t="s">
        <v>41</v>
      </c>
      <c r="D12" s="17">
        <v>117</v>
      </c>
      <c r="E12" s="17">
        <v>1998</v>
      </c>
      <c r="F12" s="17" t="s">
        <v>50</v>
      </c>
      <c r="G12" s="16">
        <v>0.002199074074074074</v>
      </c>
      <c r="J12" s="10" t="s">
        <v>22</v>
      </c>
      <c r="L12" s="9" t="s">
        <v>24</v>
      </c>
    </row>
    <row r="13" spans="2:10" ht="12.75">
      <c r="B13" s="17">
        <v>2</v>
      </c>
      <c r="C13" s="21" t="s">
        <v>43</v>
      </c>
      <c r="D13" s="17">
        <v>118</v>
      </c>
      <c r="E13" s="17">
        <v>1998</v>
      </c>
      <c r="F13" s="17" t="s">
        <v>50</v>
      </c>
      <c r="G13" s="7">
        <f>IF(G9=10,G12+"00:00:10",IF(G9=15,G12+"00:00:15",IF(G9=20,G12+"00:00:20",IF(G9=30,G12+"00:00:30",G12+"00:01:00"))))</f>
        <v>0.002314814814814815</v>
      </c>
      <c r="J13" s="11" t="s">
        <v>23</v>
      </c>
    </row>
    <row r="14" spans="2:12" ht="12.75">
      <c r="B14" s="24">
        <v>3</v>
      </c>
      <c r="C14" s="21"/>
      <c r="D14" s="17"/>
      <c r="E14" s="17"/>
      <c r="F14" s="17"/>
      <c r="G14" s="7">
        <f>IF(G9=10,G13+"00:00:10",IF(G9=15,G13+"00:00:15",IF(G9=20,G13+"00:00:20",IF(G9=30,G13+"00:00:30",G13+"00:01:00"))))</f>
        <v>0.002430555555555556</v>
      </c>
      <c r="J14" s="1">
        <v>10</v>
      </c>
      <c r="L14" s="1" t="s">
        <v>14</v>
      </c>
    </row>
    <row r="15" spans="2:12" ht="12.75">
      <c r="B15" s="17">
        <v>4</v>
      </c>
      <c r="C15" s="21"/>
      <c r="D15" s="17"/>
      <c r="E15" s="17"/>
      <c r="F15" s="17"/>
      <c r="G15" s="7">
        <f>IF(G9=10,G14+"00:00:10",IF(G9=15,G14+"00:00:15",IF(G9=20,G14+"00:00:20",IF(G9=30,G14+"00:00:30",G14+"00:01:00"))))</f>
        <v>0.002546296296296297</v>
      </c>
      <c r="J15" s="1">
        <v>15</v>
      </c>
      <c r="L15" s="1" t="s">
        <v>25</v>
      </c>
    </row>
    <row r="16" spans="2:10" ht="12.75">
      <c r="B16" s="24">
        <v>5</v>
      </c>
      <c r="C16" s="21"/>
      <c r="D16" s="17"/>
      <c r="E16" s="17"/>
      <c r="F16" s="17"/>
      <c r="G16" s="7">
        <f>IF(G9=10,G15+"00:00:10",IF(G9=15,G15+"00:00:15",IF(G9=20,G15+"00:00:20",IF(G9=30,G15+"00:00:30",G15+"00:01:00"))))</f>
        <v>0.002662037037037038</v>
      </c>
      <c r="J16" s="1">
        <v>20</v>
      </c>
    </row>
    <row r="17" spans="2:10" ht="12.75">
      <c r="B17" s="17">
        <v>6</v>
      </c>
      <c r="C17" s="21"/>
      <c r="D17" s="17"/>
      <c r="E17" s="17"/>
      <c r="F17" s="17"/>
      <c r="G17" s="7">
        <f>IF(G9=10,G16+"00:00:10",IF(G9=15,G16+"00:00:15",IF(G9=20,G16+"00:00:20",IF(G9=30,G16+"00:00:30",G16+"00:01:00"))))</f>
        <v>0.0027777777777777788</v>
      </c>
      <c r="J17" s="1">
        <v>30</v>
      </c>
    </row>
    <row r="18" spans="2:10" ht="12.75">
      <c r="B18" s="24">
        <v>7</v>
      </c>
      <c r="C18" s="21"/>
      <c r="D18" s="17"/>
      <c r="E18" s="17"/>
      <c r="F18" s="17"/>
      <c r="G18" s="7">
        <f>IF(G9=10,G17+"00:00:10",IF(G9=15,G17+"00:00:15",IF(G9=20,G17+"00:00:20",IF(G9=30,G17+"00:00:30",G17+"00:01:00"))))</f>
        <v>0.0028935185185185197</v>
      </c>
      <c r="J18" s="1">
        <v>60</v>
      </c>
    </row>
    <row r="19" spans="2:7" ht="12.75">
      <c r="B19" s="17">
        <v>8</v>
      </c>
      <c r="C19" s="21"/>
      <c r="D19" s="17"/>
      <c r="E19" s="17"/>
      <c r="F19" s="17"/>
      <c r="G19" s="7">
        <f>IF(G9=10,G18+"00:00:10",IF(G9=15,G18+"00:00:15",IF(G9=20,G18+"00:00:20",IF(G9=30,G18+"00:00:30",G18+"00:01:00"))))</f>
        <v>0.0030092592592592606</v>
      </c>
    </row>
    <row r="20" spans="2:7" ht="12.75">
      <c r="B20" s="24">
        <v>9</v>
      </c>
      <c r="C20" s="21"/>
      <c r="D20" s="17"/>
      <c r="E20" s="17"/>
      <c r="F20" s="17"/>
      <c r="G20" s="7">
        <f>IF(G9=10,G19+"00:00:10",IF(G9=15,G19+"00:00:15",IF(G9=20,G19+"00:00:20",IF(G9=30,G19+"00:00:30",G19+"00:01:00"))))</f>
        <v>0.0031250000000000015</v>
      </c>
    </row>
    <row r="21" spans="2:12" ht="12.75">
      <c r="B21" s="17">
        <v>10</v>
      </c>
      <c r="C21" s="21"/>
      <c r="D21" s="17"/>
      <c r="E21" s="17"/>
      <c r="F21" s="17"/>
      <c r="G21" s="7">
        <f>IF(G9=10,G20+"00:00:10",IF(G9=15,G20+"00:00:15",IF(G9=20,G20+"00:00:20",IF(G9=30,G20+"00:00:30",G20+"00:01:00"))))</f>
        <v>0.0032407407407407424</v>
      </c>
      <c r="L21" s="9" t="s">
        <v>27</v>
      </c>
    </row>
    <row r="22" spans="2:7" ht="12.75">
      <c r="B22" s="24">
        <v>11</v>
      </c>
      <c r="C22" s="21"/>
      <c r="D22" s="17"/>
      <c r="E22" s="17"/>
      <c r="F22" s="17"/>
      <c r="G22" s="7">
        <f>IF(G9=10,G21+"00:00:10",IF(G9=15,G21+"00:00:15",IF(G9=20,G21+"00:00:20",IF(G9=30,G21+"00:00:30",G21+"00:01:00"))))</f>
        <v>0.0033564814814814833</v>
      </c>
    </row>
    <row r="23" spans="2:12" ht="12.75">
      <c r="B23" s="17">
        <v>12</v>
      </c>
      <c r="C23" s="21"/>
      <c r="D23" s="17"/>
      <c r="E23" s="17"/>
      <c r="F23" s="17"/>
      <c r="G23" s="7">
        <f>IF(G9=10,G22+"00:00:10",IF(G9=15,G22+"00:00:15",IF(G9=20,G22+"00:00:20",IF(G9=30,G22+"00:00:30",G22+"00:01:00"))))</f>
        <v>0.003472222222222224</v>
      </c>
      <c r="L23" s="1" t="s">
        <v>50</v>
      </c>
    </row>
    <row r="24" spans="2:12" ht="12.75">
      <c r="B24" s="24">
        <v>13</v>
      </c>
      <c r="C24" s="21"/>
      <c r="D24" s="17"/>
      <c r="E24" s="17"/>
      <c r="F24" s="17"/>
      <c r="G24" s="7">
        <f>IF(G9=10,G23+"00:00:10",IF(G9=15,G23+"00:00:15",IF(G9=20,G23+"00:00:20",IF(G9=30,G23+"00:00:30",G23+"00:01:00"))))</f>
        <v>0.003587962962962965</v>
      </c>
      <c r="L24" s="1" t="s">
        <v>51</v>
      </c>
    </row>
    <row r="25" spans="2:12" ht="12.75">
      <c r="B25" s="17">
        <v>14</v>
      </c>
      <c r="C25" s="21"/>
      <c r="D25" s="17"/>
      <c r="E25" s="17"/>
      <c r="F25" s="17"/>
      <c r="G25" s="7">
        <f>IF(G9=10,G24+"00:00:10",IF(G9=15,G24+"00:00:15",IF(G9=20,G24+"00:00:20",IF(G9=30,G24+"00:00:30",G24+"00:01:00"))))</f>
        <v>0.003703703703703706</v>
      </c>
      <c r="L25" s="1" t="s">
        <v>28</v>
      </c>
    </row>
    <row r="26" spans="2:12" ht="12.75">
      <c r="B26" s="24">
        <v>15</v>
      </c>
      <c r="C26" s="21"/>
      <c r="D26" s="17"/>
      <c r="E26" s="17"/>
      <c r="F26" s="17"/>
      <c r="G26" s="7">
        <f>IF(G9=10,G25+"00:00:10",IF(G9=15,G25+"00:00:15",IF(G9=20,G25+"00:00:20",IF(G9=30,G25+"00:00:30",G25+"00:01:00"))))</f>
        <v>0.003819444444444447</v>
      </c>
      <c r="L26" s="1" t="s">
        <v>29</v>
      </c>
    </row>
    <row r="27" spans="2:12" ht="12.75">
      <c r="B27" s="17">
        <v>16</v>
      </c>
      <c r="C27" s="21"/>
      <c r="D27" s="17"/>
      <c r="E27" s="17"/>
      <c r="F27" s="17"/>
      <c r="G27" s="7">
        <f>IF(G9=10,G26+"00:00:10",IF(G9=15,G26+"00:00:15",IF(G9=20,G26+"00:00:20",IF(G9=30,G26+"00:00:30",G26+"00:01:00"))))</f>
        <v>0.003935185185185187</v>
      </c>
      <c r="L27" s="1" t="s">
        <v>30</v>
      </c>
    </row>
    <row r="28" spans="2:12" ht="12.75">
      <c r="B28" s="24">
        <v>17</v>
      </c>
      <c r="C28" s="21"/>
      <c r="D28" s="17"/>
      <c r="E28" s="17"/>
      <c r="F28" s="17"/>
      <c r="G28" s="7">
        <f>IF(G9=10,G27+"00:00:10",IF(G9=15,G27+"00:00:15",IF(G9=20,G27+"00:00:20",IF(G9=30,G27+"00:00:30",G27+"00:01:00"))))</f>
        <v>0.004050925925925928</v>
      </c>
      <c r="L28" s="1" t="s">
        <v>31</v>
      </c>
    </row>
    <row r="29" spans="2:7" ht="12.75">
      <c r="B29" s="17">
        <v>18</v>
      </c>
      <c r="C29" s="21"/>
      <c r="D29" s="17"/>
      <c r="E29" s="17"/>
      <c r="F29" s="17"/>
      <c r="G29" s="7">
        <f>IF(G9=10,G28+"00:00:10",IF(G9=15,G28+"00:00:15",IF(G9=20,G28+"00:00:20",IF(G9=30,G28+"00:00:30",G28+"00:01:00"))))</f>
        <v>0.004166666666666669</v>
      </c>
    </row>
    <row r="30" spans="2:7" ht="12.75">
      <c r="B30" s="24">
        <v>19</v>
      </c>
      <c r="C30" s="21"/>
      <c r="D30" s="17"/>
      <c r="E30" s="17"/>
      <c r="F30" s="17"/>
      <c r="G30" s="7">
        <f>IF(G9=10,G29+"00:00:10",IF(G9=15,G29+"00:00:15",IF(G9=20,G29+"00:00:20",IF(G9=30,G29+"00:00:30",G29+"00:01:00"))))</f>
        <v>0.00428240740740741</v>
      </c>
    </row>
    <row r="31" spans="2:7" ht="12.75">
      <c r="B31" s="17">
        <v>20</v>
      </c>
      <c r="C31" s="21"/>
      <c r="D31" s="17"/>
      <c r="E31" s="17"/>
      <c r="F31" s="17"/>
      <c r="G31" s="7">
        <f>IF(G9=10,G30+"00:00:10",IF(G9=15,G30+"00:00:15",IF(G9=20,G30+"00:00:20",IF(G9=30,G30+"00:00:30",G30+"00:01:00"))))</f>
        <v>0.004398148148148151</v>
      </c>
    </row>
    <row r="33" spans="2:7" ht="12.75">
      <c r="B33" s="13" t="s">
        <v>26</v>
      </c>
      <c r="C33" s="18" t="s">
        <v>44</v>
      </c>
      <c r="D33" s="2"/>
      <c r="E33" s="13" t="s">
        <v>12</v>
      </c>
      <c r="F33" s="19">
        <f>F7</f>
        <v>0.6666666666666666</v>
      </c>
      <c r="G33" s="12"/>
    </row>
    <row r="34" spans="1:6" ht="12.75">
      <c r="A34" s="15"/>
      <c r="B34" s="13" t="s">
        <v>15</v>
      </c>
      <c r="C34" s="20" t="s">
        <v>40</v>
      </c>
      <c r="D34" s="30"/>
      <c r="E34" s="30"/>
      <c r="F34" s="1"/>
    </row>
    <row r="35" spans="2:7" ht="12.75">
      <c r="B35" s="14" t="s">
        <v>13</v>
      </c>
      <c r="C35" s="17"/>
      <c r="D35" s="30"/>
      <c r="E35" s="30"/>
      <c r="F35" s="1" t="s">
        <v>21</v>
      </c>
      <c r="G35" s="17">
        <v>10</v>
      </c>
    </row>
    <row r="37" spans="2:7" ht="25.5">
      <c r="B37" s="3" t="s">
        <v>1</v>
      </c>
      <c r="C37" s="4" t="s">
        <v>2</v>
      </c>
      <c r="D37" s="4" t="s">
        <v>9</v>
      </c>
      <c r="E37" s="4" t="s">
        <v>10</v>
      </c>
      <c r="F37" s="4" t="s">
        <v>3</v>
      </c>
      <c r="G37" s="4" t="s">
        <v>5</v>
      </c>
    </row>
    <row r="38" spans="2:12" ht="12.75">
      <c r="B38" s="24">
        <v>1</v>
      </c>
      <c r="C38" s="21" t="s">
        <v>45</v>
      </c>
      <c r="D38" s="17">
        <v>119</v>
      </c>
      <c r="E38" s="17">
        <v>1999</v>
      </c>
      <c r="F38" s="17" t="s">
        <v>50</v>
      </c>
      <c r="G38" s="16">
        <v>0.0024305555555555556</v>
      </c>
      <c r="J38" s="10" t="s">
        <v>22</v>
      </c>
      <c r="L38" s="9" t="s">
        <v>24</v>
      </c>
    </row>
    <row r="39" spans="2:10" ht="12.75">
      <c r="B39" s="17">
        <v>2</v>
      </c>
      <c r="C39" s="21" t="s">
        <v>46</v>
      </c>
      <c r="D39" s="17">
        <v>120</v>
      </c>
      <c r="E39" s="17">
        <v>1999</v>
      </c>
      <c r="F39" s="17" t="s">
        <v>50</v>
      </c>
      <c r="G39" s="7">
        <f>IF(G35=10,G38+"00:00:10",IF(G35=15,G38+"00:00:15",IF(G35=20,G38+"00:00:20",IF(G35=30,G38+"00:00:30",G38+"00:01:00"))))</f>
        <v>0.0025462962962962965</v>
      </c>
      <c r="J39" s="11" t="s">
        <v>23</v>
      </c>
    </row>
    <row r="40" spans="2:12" ht="12.75">
      <c r="B40" s="24">
        <v>3</v>
      </c>
      <c r="C40" s="21" t="s">
        <v>47</v>
      </c>
      <c r="D40" s="17">
        <v>121</v>
      </c>
      <c r="E40" s="17">
        <v>2000</v>
      </c>
      <c r="F40" s="17" t="s">
        <v>50</v>
      </c>
      <c r="G40" s="7">
        <f>IF(G35=10,G39+"00:00:10",IF(G35=15,G39+"00:00:15",IF(G35=20,G39+"00:00:20",IF(G35=30,G39+"00:00:30",G39+"00:01:00"))))</f>
        <v>0.0026620370370370374</v>
      </c>
      <c r="J40" s="1">
        <v>10</v>
      </c>
      <c r="L40" s="1" t="s">
        <v>14</v>
      </c>
    </row>
    <row r="41" spans="2:12" ht="12.75" hidden="1">
      <c r="B41" s="17">
        <v>4</v>
      </c>
      <c r="C41" s="21"/>
      <c r="D41" s="17"/>
      <c r="E41" s="17"/>
      <c r="F41" s="17"/>
      <c r="G41" s="7">
        <f>IF(G35=10,G40+"00:00:10",IF(G35=15,G40+"00:00:15",IF(G35=20,G40+"00:00:20",IF(G35=30,G40+"00:00:30",G40+"00:01:00"))))</f>
        <v>0.0027777777777777783</v>
      </c>
      <c r="J41" s="1">
        <v>15</v>
      </c>
      <c r="L41" s="1" t="s">
        <v>25</v>
      </c>
    </row>
    <row r="42" spans="2:10" ht="12.75" hidden="1">
      <c r="B42" s="24">
        <v>5</v>
      </c>
      <c r="C42" s="21"/>
      <c r="D42" s="17"/>
      <c r="E42" s="17"/>
      <c r="F42" s="17"/>
      <c r="G42" s="7">
        <f>IF(G35=10,G41+"00:00:10",IF(G35=15,G41+"00:00:15",IF(G35=20,G41+"00:00:20",IF(G35=30,G41+"00:00:30",G41+"00:01:00"))))</f>
        <v>0.0028935185185185192</v>
      </c>
      <c r="J42" s="1">
        <v>20</v>
      </c>
    </row>
    <row r="43" spans="2:10" ht="12.75" hidden="1">
      <c r="B43" s="17">
        <v>6</v>
      </c>
      <c r="C43" s="21"/>
      <c r="D43" s="17"/>
      <c r="E43" s="17"/>
      <c r="F43" s="17"/>
      <c r="G43" s="7">
        <f>IF(G35=10,G42+"00:00:10",IF(G35=15,G42+"00:00:15",IF(G35=20,G42+"00:00:20",IF(G35=30,G42+"00:00:30",G42+"00:01:00"))))</f>
        <v>0.00300925925925926</v>
      </c>
      <c r="J43" s="1">
        <v>30</v>
      </c>
    </row>
    <row r="44" spans="2:10" ht="12.75" hidden="1">
      <c r="B44" s="24">
        <v>7</v>
      </c>
      <c r="C44" s="21"/>
      <c r="D44" s="17"/>
      <c r="E44" s="17"/>
      <c r="F44" s="17"/>
      <c r="G44" s="7">
        <f>IF(G35=10,G43+"00:00:10",IF(G35=15,G43+"00:00:15",IF(G35=20,G43+"00:00:20",IF(G35=30,G43+"00:00:30",G43+"00:01:00"))))</f>
        <v>0.003125000000000001</v>
      </c>
      <c r="J44" s="1">
        <v>60</v>
      </c>
    </row>
    <row r="45" spans="2:7" ht="12.75" hidden="1">
      <c r="B45" s="17">
        <v>8</v>
      </c>
      <c r="C45" s="21"/>
      <c r="D45" s="17"/>
      <c r="E45" s="17"/>
      <c r="F45" s="17"/>
      <c r="G45" s="7">
        <f>IF(G35=10,G44+"00:00:10",IF(G35=15,G44+"00:00:15",IF(G35=20,G44+"00:00:20",IF(G35=30,G44+"00:00:30",G44+"00:01:00"))))</f>
        <v>0.003240740740740742</v>
      </c>
    </row>
    <row r="46" spans="2:7" ht="12.75" hidden="1">
      <c r="B46" s="24">
        <v>9</v>
      </c>
      <c r="C46" s="21"/>
      <c r="D46" s="17"/>
      <c r="E46" s="17"/>
      <c r="F46" s="17"/>
      <c r="G46" s="7">
        <f>IF(G35=10,G45+"00:00:10",IF(G35=15,G45+"00:00:15",IF(G35=20,G45+"00:00:20",IF(G35=30,G45+"00:00:30",G45+"00:01:00"))))</f>
        <v>0.003356481481481483</v>
      </c>
    </row>
    <row r="47" spans="2:12" ht="12.75" hidden="1">
      <c r="B47" s="17">
        <v>10</v>
      </c>
      <c r="C47" s="21"/>
      <c r="D47" s="17"/>
      <c r="E47" s="17"/>
      <c r="F47" s="17"/>
      <c r="G47" s="7">
        <f>IF(G35=10,G46+"00:00:10",IF(G35=15,G46+"00:00:15",IF(G35=20,G46+"00:00:20",IF(G35=30,G46+"00:00:30",G46+"00:01:00"))))</f>
        <v>0.0034722222222222238</v>
      </c>
      <c r="L47" s="9" t="s">
        <v>27</v>
      </c>
    </row>
    <row r="48" spans="2:7" ht="12.75" hidden="1">
      <c r="B48" s="24">
        <v>11</v>
      </c>
      <c r="C48" s="21"/>
      <c r="D48" s="17"/>
      <c r="E48" s="17"/>
      <c r="F48" s="17"/>
      <c r="G48" s="7">
        <f>IF(G35=10,G47+"00:00:10",IF(G35=15,G47+"00:00:15",IF(G35=20,G47+"00:00:20",IF(G35=30,G47+"00:00:30",G47+"00:01:00"))))</f>
        <v>0.0035879629629629647</v>
      </c>
    </row>
    <row r="49" spans="2:12" ht="12.75" hidden="1">
      <c r="B49" s="17">
        <v>12</v>
      </c>
      <c r="C49" s="21"/>
      <c r="D49" s="17"/>
      <c r="E49" s="17"/>
      <c r="F49" s="17"/>
      <c r="G49" s="7">
        <f>IF(G35=10,G48+"00:00:10",IF(G35=15,G48+"00:00:15",IF(G35=20,G48+"00:00:20",IF(G35=30,G48+"00:00:30",G48+"00:01:00"))))</f>
        <v>0.0037037037037037056</v>
      </c>
      <c r="L49" s="1" t="s">
        <v>35</v>
      </c>
    </row>
    <row r="50" spans="2:12" ht="12.75" hidden="1">
      <c r="B50" s="24">
        <v>13</v>
      </c>
      <c r="C50" s="21"/>
      <c r="D50" s="17"/>
      <c r="E50" s="17"/>
      <c r="F50" s="17"/>
      <c r="G50" s="7">
        <f>IF(G35=10,G49+"00:00:10",IF(G35=15,G49+"00:00:15",IF(G35=20,G49+"00:00:20",IF(G35=30,G49+"00:00:30",G49+"00:01:00"))))</f>
        <v>0.0038194444444444465</v>
      </c>
      <c r="L50" s="1" t="s">
        <v>36</v>
      </c>
    </row>
    <row r="51" spans="2:12" ht="12.75" hidden="1">
      <c r="B51" s="17">
        <v>14</v>
      </c>
      <c r="C51" s="21"/>
      <c r="D51" s="17"/>
      <c r="E51" s="17"/>
      <c r="F51" s="17"/>
      <c r="G51" s="7">
        <f>IF(G35=10,G50+"00:00:10",IF(G35=15,G50+"00:00:15",IF(G35=20,G50+"00:00:20",IF(G35=30,G50+"00:00:30",G50+"00:01:00"))))</f>
        <v>0.003935185185185187</v>
      </c>
      <c r="L51" s="1" t="s">
        <v>28</v>
      </c>
    </row>
    <row r="52" spans="2:12" ht="12.75" hidden="1">
      <c r="B52" s="24">
        <v>15</v>
      </c>
      <c r="C52" s="21"/>
      <c r="D52" s="17"/>
      <c r="E52" s="17"/>
      <c r="F52" s="17"/>
      <c r="G52" s="7">
        <f>IF(G35=10,G51+"00:00:10",IF(G35=15,G51+"00:00:15",IF(G35=20,G51+"00:00:20",IF(G35=30,G51+"00:00:30",G51+"00:01:00"))))</f>
        <v>0.004050925925925928</v>
      </c>
      <c r="L52" s="1" t="s">
        <v>29</v>
      </c>
    </row>
    <row r="53" spans="2:12" ht="12.75" hidden="1">
      <c r="B53" s="17">
        <v>16</v>
      </c>
      <c r="C53" s="21"/>
      <c r="D53" s="17"/>
      <c r="E53" s="17"/>
      <c r="F53" s="17"/>
      <c r="G53" s="7">
        <f>IF(G35=10,G52+"00:00:10",IF(G35=15,G52+"00:00:15",IF(G35=20,G52+"00:00:20",IF(G35=30,G52+"00:00:30",G52+"00:01:00"))))</f>
        <v>0.004166666666666669</v>
      </c>
      <c r="L53" s="1" t="s">
        <v>30</v>
      </c>
    </row>
    <row r="54" spans="2:12" ht="12.75" hidden="1">
      <c r="B54" s="24">
        <v>17</v>
      </c>
      <c r="C54" s="21"/>
      <c r="D54" s="17"/>
      <c r="E54" s="17"/>
      <c r="F54" s="17"/>
      <c r="G54" s="7">
        <f>IF(G35=10,G53+"00:00:10",IF(G35=15,G53+"00:00:15",IF(G35=20,G53+"00:00:20",IF(G35=30,G53+"00:00:30",G53+"00:01:00"))))</f>
        <v>0.00428240740740741</v>
      </c>
      <c r="L54" s="1" t="s">
        <v>31</v>
      </c>
    </row>
    <row r="55" spans="2:7" ht="12.75" hidden="1">
      <c r="B55" s="17">
        <v>18</v>
      </c>
      <c r="C55" s="21"/>
      <c r="D55" s="17"/>
      <c r="E55" s="17"/>
      <c r="F55" s="17"/>
      <c r="G55" s="7">
        <f>IF(G35=10,G54+"00:00:10",IF(G35=15,G54+"00:00:15",IF(G35=20,G54+"00:00:20",IF(G35=30,G54+"00:00:30",G54+"00:01:00"))))</f>
        <v>0.004398148148148151</v>
      </c>
    </row>
    <row r="56" spans="2:7" ht="12.75" hidden="1">
      <c r="B56" s="24">
        <v>19</v>
      </c>
      <c r="C56" s="21"/>
      <c r="D56" s="17"/>
      <c r="E56" s="17"/>
      <c r="F56" s="17"/>
      <c r="G56" s="7">
        <f>IF(G35=10,G55+"00:00:10",IF(G35=15,G55+"00:00:15",IF(G35=20,G55+"00:00:20",IF(G35=30,G55+"00:00:30",G55+"00:01:00"))))</f>
        <v>0.004513888888888892</v>
      </c>
    </row>
    <row r="57" spans="2:7" ht="12.75" hidden="1">
      <c r="B57" s="17">
        <v>20</v>
      </c>
      <c r="C57" s="21"/>
      <c r="D57" s="17"/>
      <c r="E57" s="17"/>
      <c r="F57" s="17"/>
      <c r="G57" s="7">
        <f>IF(G35=10,G56+"00:00:10",IF(G35=15,G56+"00:00:15",IF(G35=20,G56+"00:00:20",IF(G35=30,G56+"00:00:30",G56+"00:01:00"))))</f>
        <v>0.004629629629629633</v>
      </c>
    </row>
    <row r="58" spans="2:7" ht="12.75">
      <c r="B58" s="25"/>
      <c r="C58" s="26"/>
      <c r="D58" s="25"/>
      <c r="E58" s="25"/>
      <c r="F58" s="25"/>
      <c r="G58" s="27"/>
    </row>
    <row r="59" spans="2:7" ht="12.75">
      <c r="B59" s="13" t="s">
        <v>26</v>
      </c>
      <c r="C59" s="18" t="s">
        <v>48</v>
      </c>
      <c r="D59" s="2"/>
      <c r="E59" s="13" t="s">
        <v>12</v>
      </c>
      <c r="F59" s="19">
        <f>F7</f>
        <v>0.6666666666666666</v>
      </c>
      <c r="G59" s="12"/>
    </row>
    <row r="60" spans="1:6" ht="12.75">
      <c r="A60" s="15"/>
      <c r="B60" s="13" t="s">
        <v>15</v>
      </c>
      <c r="C60" s="20" t="s">
        <v>40</v>
      </c>
      <c r="D60" s="30"/>
      <c r="E60" s="30"/>
      <c r="F60" s="1"/>
    </row>
    <row r="61" spans="2:7" ht="12.75">
      <c r="B61" s="14" t="s">
        <v>13</v>
      </c>
      <c r="C61" s="17"/>
      <c r="D61" s="30"/>
      <c r="E61" s="30"/>
      <c r="F61" s="1" t="s">
        <v>21</v>
      </c>
      <c r="G61" s="17">
        <v>30</v>
      </c>
    </row>
    <row r="63" spans="2:7" ht="25.5">
      <c r="B63" s="3" t="s">
        <v>1</v>
      </c>
      <c r="C63" s="4" t="s">
        <v>2</v>
      </c>
      <c r="D63" s="4" t="s">
        <v>9</v>
      </c>
      <c r="E63" s="4" t="s">
        <v>10</v>
      </c>
      <c r="F63" s="4" t="s">
        <v>3</v>
      </c>
      <c r="G63" s="4" t="s">
        <v>5</v>
      </c>
    </row>
    <row r="64" spans="2:12" ht="12.75">
      <c r="B64" s="24">
        <v>1</v>
      </c>
      <c r="C64" s="21" t="s">
        <v>49</v>
      </c>
      <c r="D64" s="17">
        <v>122</v>
      </c>
      <c r="E64" s="17">
        <v>2002</v>
      </c>
      <c r="F64" s="17" t="s">
        <v>50</v>
      </c>
      <c r="G64" s="16">
        <v>0.002777777777777778</v>
      </c>
      <c r="J64" s="10" t="s">
        <v>22</v>
      </c>
      <c r="L64" s="9" t="s">
        <v>24</v>
      </c>
    </row>
    <row r="65" spans="2:10" ht="12.75" hidden="1">
      <c r="B65" s="17">
        <v>2</v>
      </c>
      <c r="C65" s="21"/>
      <c r="D65" s="17"/>
      <c r="E65" s="17"/>
      <c r="F65" s="17"/>
      <c r="G65" s="7">
        <f>IF(G61=10,G64+"00:00:10",IF(G61=15,G64+"00:00:15",IF(G61=20,G64+"00:00:20",IF(G61=30,G64+"00:00:30",G64+"00:01:00"))))</f>
        <v>0.003125</v>
      </c>
      <c r="J65" s="11" t="s">
        <v>23</v>
      </c>
    </row>
    <row r="66" spans="2:12" ht="12.75" hidden="1">
      <c r="B66" s="24">
        <v>3</v>
      </c>
      <c r="C66" s="21"/>
      <c r="D66" s="17"/>
      <c r="E66" s="17"/>
      <c r="F66" s="17"/>
      <c r="G66" s="7">
        <f>IF(G61=10,G65+"00:00:10",IF(G61=15,G65+"00:00:15",IF(G61=20,G65+"00:00:20",IF(G61=30,G65+"00:00:30",G65+"00:01:00"))))</f>
        <v>0.0034722222222222225</v>
      </c>
      <c r="J66" s="1">
        <v>10</v>
      </c>
      <c r="L66" s="1" t="s">
        <v>14</v>
      </c>
    </row>
    <row r="67" spans="2:12" ht="12.75" hidden="1">
      <c r="B67" s="17">
        <v>4</v>
      </c>
      <c r="C67" s="21"/>
      <c r="D67" s="17"/>
      <c r="E67" s="17"/>
      <c r="F67" s="17"/>
      <c r="G67" s="7">
        <f>IF(G61=10,G66+"00:00:10",IF(G61=15,G66+"00:00:15",IF(G61=20,G66+"00:00:20",IF(G61=30,G66+"00:00:30",G66+"00:01:00"))))</f>
        <v>0.0038194444444444448</v>
      </c>
      <c r="J67" s="1">
        <v>15</v>
      </c>
      <c r="L67" s="1" t="s">
        <v>25</v>
      </c>
    </row>
    <row r="68" spans="2:10" ht="12.75" hidden="1">
      <c r="B68" s="24">
        <v>5</v>
      </c>
      <c r="C68" s="21"/>
      <c r="D68" s="17"/>
      <c r="E68" s="17"/>
      <c r="F68" s="17"/>
      <c r="G68" s="7">
        <f>IF(G61=10,G67+"00:00:10",IF(G61=15,G67+"00:00:15",IF(G61=20,G67+"00:00:20",IF(G61=30,G67+"00:00:30",G67+"00:01:00"))))</f>
        <v>0.004166666666666667</v>
      </c>
      <c r="J68" s="1">
        <v>20</v>
      </c>
    </row>
    <row r="69" spans="2:10" ht="12.75" hidden="1">
      <c r="B69" s="17">
        <v>6</v>
      </c>
      <c r="C69" s="21"/>
      <c r="D69" s="17"/>
      <c r="E69" s="17"/>
      <c r="F69" s="17"/>
      <c r="G69" s="7">
        <f>IF(G61=10,G68+"00:00:10",IF(G61=15,G68+"00:00:15",IF(G61=20,G68+"00:00:20",IF(G61=30,G68+"00:00:30",G68+"00:01:00"))))</f>
        <v>0.0045138888888888885</v>
      </c>
      <c r="J69" s="1">
        <v>30</v>
      </c>
    </row>
    <row r="70" spans="2:10" ht="12.75" hidden="1">
      <c r="B70" s="24">
        <v>7</v>
      </c>
      <c r="C70" s="21"/>
      <c r="D70" s="17"/>
      <c r="E70" s="17"/>
      <c r="F70" s="17"/>
      <c r="G70" s="7">
        <f>IF(G61=10,G69+"00:00:10",IF(G61=15,G69+"00:00:15",IF(G61=20,G69+"00:00:20",IF(G61=30,G69+"00:00:30",G69+"00:01:00"))))</f>
        <v>0.00486111111111111</v>
      </c>
      <c r="J70" s="1">
        <v>60</v>
      </c>
    </row>
    <row r="71" spans="2:7" ht="12.75" hidden="1">
      <c r="B71" s="17">
        <v>8</v>
      </c>
      <c r="C71" s="21"/>
      <c r="D71" s="17"/>
      <c r="E71" s="17"/>
      <c r="F71" s="17"/>
      <c r="G71" s="7">
        <f>IF(G61=10,G70+"00:00:10",IF(G61=15,G70+"00:00:15",IF(G61=20,G70+"00:00:20",IF(G61=30,G70+"00:00:30",G70+"00:01:00"))))</f>
        <v>0.005208333333333332</v>
      </c>
    </row>
    <row r="72" spans="2:7" ht="12.75" hidden="1">
      <c r="B72" s="24">
        <v>9</v>
      </c>
      <c r="C72" s="21"/>
      <c r="D72" s="17"/>
      <c r="E72" s="17"/>
      <c r="F72" s="17"/>
      <c r="G72" s="7">
        <f>IF(G61=10,G71+"00:00:10",IF(G61=15,G71+"00:00:15",IF(G61=20,G71+"00:00:20",IF(G61=30,G71+"00:00:30",G71+"00:01:00"))))</f>
        <v>0.005555555555555554</v>
      </c>
    </row>
    <row r="73" spans="2:12" ht="12.75" hidden="1">
      <c r="B73" s="17">
        <v>10</v>
      </c>
      <c r="C73" s="21"/>
      <c r="D73" s="17"/>
      <c r="E73" s="17"/>
      <c r="F73" s="17"/>
      <c r="G73" s="7">
        <f>IF(G61=10,G72+"00:00:10",IF(G61=15,G72+"00:00:15",IF(G61=20,G72+"00:00:20",IF(G61=30,G72+"00:00:30",G72+"00:01:00"))))</f>
        <v>0.005902777777777776</v>
      </c>
      <c r="L73" s="9" t="s">
        <v>27</v>
      </c>
    </row>
    <row r="74" spans="2:7" ht="12.75" hidden="1">
      <c r="B74" s="24">
        <v>11</v>
      </c>
      <c r="C74" s="21"/>
      <c r="D74" s="17"/>
      <c r="E74" s="17"/>
      <c r="F74" s="17"/>
      <c r="G74" s="7">
        <f>IF(G61=10,G73+"00:00:10",IF(G61=15,G73+"00:00:15",IF(G61=20,G73+"00:00:20",IF(G61=30,G73+"00:00:30",G73+"00:01:00"))))</f>
        <v>0.006249999999999998</v>
      </c>
    </row>
    <row r="75" spans="2:12" ht="12.75" hidden="1">
      <c r="B75" s="17">
        <v>12</v>
      </c>
      <c r="C75" s="21"/>
      <c r="D75" s="17"/>
      <c r="E75" s="17"/>
      <c r="F75" s="17"/>
      <c r="G75" s="7">
        <f>IF(G61=10,G74+"00:00:10",IF(G61=15,G74+"00:00:15",IF(G61=20,G74+"00:00:20",IF(G61=30,G74+"00:00:30",G74+"00:01:00"))))</f>
        <v>0.00659722222222222</v>
      </c>
      <c r="L75" s="1" t="s">
        <v>35</v>
      </c>
    </row>
    <row r="76" spans="2:12" ht="12.75" hidden="1">
      <c r="B76" s="24">
        <v>13</v>
      </c>
      <c r="C76" s="21"/>
      <c r="D76" s="17"/>
      <c r="E76" s="17"/>
      <c r="F76" s="17"/>
      <c r="G76" s="7">
        <f>IF(G61=10,G75+"00:00:10",IF(G61=15,G75+"00:00:15",IF(G61=20,G75+"00:00:20",IF(G61=30,G75+"00:00:30",G75+"00:01:00"))))</f>
        <v>0.0069444444444444415</v>
      </c>
      <c r="L76" s="1" t="s">
        <v>36</v>
      </c>
    </row>
    <row r="77" spans="2:12" ht="12.75" hidden="1">
      <c r="B77" s="17">
        <v>14</v>
      </c>
      <c r="C77" s="21"/>
      <c r="D77" s="17"/>
      <c r="E77" s="17"/>
      <c r="F77" s="17"/>
      <c r="G77" s="7">
        <f>IF(G61=10,G76+"00:00:10",IF(G61=15,G76+"00:00:15",IF(G61=20,G76+"00:00:20",IF(G61=30,G76+"00:00:30",G76+"00:01:00"))))</f>
        <v>0.007291666666666663</v>
      </c>
      <c r="L77" s="1" t="s">
        <v>28</v>
      </c>
    </row>
    <row r="78" spans="2:12" ht="12.75" hidden="1">
      <c r="B78" s="24">
        <v>15</v>
      </c>
      <c r="C78" s="21"/>
      <c r="D78" s="17"/>
      <c r="E78" s="17"/>
      <c r="F78" s="17"/>
      <c r="G78" s="7">
        <f>IF(G61=10,G77+"00:00:10",IF(G61=15,G77+"00:00:15",IF(G61=20,G77+"00:00:20",IF(G61=30,G77+"00:00:30",G77+"00:01:00"))))</f>
        <v>0.007638888888888885</v>
      </c>
      <c r="L78" s="1" t="s">
        <v>29</v>
      </c>
    </row>
    <row r="79" spans="2:12" ht="12.75" hidden="1">
      <c r="B79" s="17">
        <v>16</v>
      </c>
      <c r="C79" s="21"/>
      <c r="D79" s="17"/>
      <c r="E79" s="17"/>
      <c r="F79" s="17"/>
      <c r="G79" s="7">
        <f>IF(G61=10,G78+"00:00:10",IF(G61=15,G78+"00:00:15",IF(G61=20,G78+"00:00:20",IF(G61=30,G78+"00:00:30",G78+"00:01:00"))))</f>
        <v>0.007986111111111107</v>
      </c>
      <c r="L79" s="1" t="s">
        <v>30</v>
      </c>
    </row>
    <row r="80" spans="2:12" ht="12.75" hidden="1">
      <c r="B80" s="24">
        <v>17</v>
      </c>
      <c r="C80" s="21"/>
      <c r="D80" s="17"/>
      <c r="E80" s="17"/>
      <c r="F80" s="17"/>
      <c r="G80" s="7">
        <f>IF(G61=10,G79+"00:00:10",IF(G61=15,G79+"00:00:15",IF(G61=20,G79+"00:00:20",IF(G61=30,G79+"00:00:30",G79+"00:01:00"))))</f>
        <v>0.00833333333333333</v>
      </c>
      <c r="L80" s="1" t="s">
        <v>31</v>
      </c>
    </row>
    <row r="81" spans="2:7" ht="12.75" hidden="1">
      <c r="B81" s="17">
        <v>18</v>
      </c>
      <c r="C81" s="21"/>
      <c r="D81" s="17"/>
      <c r="E81" s="17"/>
      <c r="F81" s="17"/>
      <c r="G81" s="7">
        <f>IF(G61=10,G80+"00:00:10",IF(G61=15,G80+"00:00:15",IF(G61=20,G80+"00:00:20",IF(G61=30,G80+"00:00:30",G80+"00:01:00"))))</f>
        <v>0.008680555555555552</v>
      </c>
    </row>
    <row r="82" spans="2:7" ht="12.75" hidden="1">
      <c r="B82" s="24">
        <v>19</v>
      </c>
      <c r="C82" s="21"/>
      <c r="D82" s="17"/>
      <c r="E82" s="17"/>
      <c r="F82" s="17"/>
      <c r="G82" s="7">
        <f>IF(G61=10,G81+"00:00:10",IF(G61=15,G81+"00:00:15",IF(G61=20,G81+"00:00:20",IF(G61=30,G81+"00:00:30",G81+"00:01:00"))))</f>
        <v>0.009027777777777775</v>
      </c>
    </row>
    <row r="83" spans="2:7" ht="12.75" hidden="1">
      <c r="B83" s="17">
        <v>20</v>
      </c>
      <c r="C83" s="21"/>
      <c r="D83" s="17"/>
      <c r="E83" s="17"/>
      <c r="F83" s="17"/>
      <c r="G83" s="7">
        <f>IF(G61=10,G82+"00:00:10",IF(G61=15,G82+"00:00:15",IF(G61=20,G82+"00:00:20",IF(G61=30,G82+"00:00:30",G82+"00:01:00"))))</f>
        <v>0.009374999999999998</v>
      </c>
    </row>
    <row r="84" ht="12.75" hidden="1"/>
    <row r="85" spans="2:7" ht="12.75" hidden="1">
      <c r="B85" s="13" t="s">
        <v>26</v>
      </c>
      <c r="C85" s="18"/>
      <c r="D85" s="2"/>
      <c r="E85" s="13" t="s">
        <v>12</v>
      </c>
      <c r="F85" s="19">
        <f>F7</f>
        <v>0.6666666666666666</v>
      </c>
      <c r="G85" s="12"/>
    </row>
    <row r="86" spans="1:6" ht="12.75" hidden="1">
      <c r="A86" s="15"/>
      <c r="B86" s="13" t="s">
        <v>15</v>
      </c>
      <c r="C86" s="20"/>
      <c r="D86" s="30"/>
      <c r="E86" s="30"/>
      <c r="F86" s="1"/>
    </row>
    <row r="87" spans="2:7" ht="12.75" hidden="1">
      <c r="B87" s="14" t="s">
        <v>13</v>
      </c>
      <c r="C87" s="17"/>
      <c r="D87" s="30"/>
      <c r="E87" s="30"/>
      <c r="F87" s="1" t="s">
        <v>21</v>
      </c>
      <c r="G87" s="17">
        <v>30</v>
      </c>
    </row>
    <row r="88" ht="12.75" hidden="1"/>
    <row r="89" spans="2:7" ht="25.5" hidden="1">
      <c r="B89" s="3" t="s">
        <v>1</v>
      </c>
      <c r="C89" s="4" t="s">
        <v>2</v>
      </c>
      <c r="D89" s="4" t="s">
        <v>9</v>
      </c>
      <c r="E89" s="4" t="s">
        <v>10</v>
      </c>
      <c r="F89" s="4" t="s">
        <v>3</v>
      </c>
      <c r="G89" s="4" t="s">
        <v>5</v>
      </c>
    </row>
    <row r="90" spans="2:12" ht="12.75" hidden="1">
      <c r="B90" s="24">
        <v>1</v>
      </c>
      <c r="C90" s="21"/>
      <c r="D90" s="17"/>
      <c r="E90" s="17"/>
      <c r="F90" s="17"/>
      <c r="G90" s="16">
        <v>0.00034722222222222224</v>
      </c>
      <c r="J90" s="10" t="s">
        <v>22</v>
      </c>
      <c r="L90" s="9" t="s">
        <v>24</v>
      </c>
    </row>
    <row r="91" spans="2:10" ht="12.75" hidden="1">
      <c r="B91" s="17">
        <v>2</v>
      </c>
      <c r="C91" s="21"/>
      <c r="D91" s="17"/>
      <c r="E91" s="17"/>
      <c r="F91" s="17"/>
      <c r="G91" s="7">
        <f>IF(G87=10,G90+"00:00:10",IF(G87=15,G90+"00:00:15",IF(G87=20,G90+"00:00:20",IF(G87=30,G90+"00:00:30",G90+"00:01:00"))))</f>
        <v>0.0006944444444444445</v>
      </c>
      <c r="J91" s="11" t="s">
        <v>23</v>
      </c>
    </row>
    <row r="92" spans="2:12" ht="12.75" hidden="1">
      <c r="B92" s="24">
        <v>3</v>
      </c>
      <c r="C92" s="21"/>
      <c r="D92" s="17"/>
      <c r="E92" s="17"/>
      <c r="F92" s="17"/>
      <c r="G92" s="7">
        <f>IF(G87=10,G91+"00:00:10",IF(G87=15,G91+"00:00:15",IF(G87=20,G91+"00:00:20",IF(G87=30,G91+"00:00:30",G91+"00:01:00"))))</f>
        <v>0.0010416666666666667</v>
      </c>
      <c r="J92" s="1">
        <v>10</v>
      </c>
      <c r="L92" s="1" t="s">
        <v>14</v>
      </c>
    </row>
    <row r="93" spans="2:12" ht="12.75" hidden="1">
      <c r="B93" s="17">
        <v>4</v>
      </c>
      <c r="C93" s="21"/>
      <c r="D93" s="17"/>
      <c r="E93" s="17"/>
      <c r="F93" s="17"/>
      <c r="G93" s="7">
        <f>IF(G87=10,G92+"00:00:10",IF(G87=15,G92+"00:00:15",IF(G87=20,G92+"00:00:20",IF(G87=30,G92+"00:00:30",G92+"00:01:00"))))</f>
        <v>0.001388888888888889</v>
      </c>
      <c r="J93" s="1">
        <v>15</v>
      </c>
      <c r="L93" s="1" t="s">
        <v>25</v>
      </c>
    </row>
    <row r="94" spans="2:10" ht="12.75" hidden="1">
      <c r="B94" s="24">
        <v>5</v>
      </c>
      <c r="C94" s="21"/>
      <c r="D94" s="17"/>
      <c r="E94" s="17"/>
      <c r="F94" s="17"/>
      <c r="G94" s="7">
        <f>IF(G87=10,G93+"00:00:10",IF(G87=15,G93+"00:00:15",IF(G87=20,G93+"00:00:20",IF(G87=30,G93+"00:00:30",G93+"00:01:00"))))</f>
        <v>0.0017361111111111112</v>
      </c>
      <c r="J94" s="1">
        <v>20</v>
      </c>
    </row>
    <row r="95" spans="2:10" ht="12.75" hidden="1">
      <c r="B95" s="17">
        <v>6</v>
      </c>
      <c r="C95" s="21"/>
      <c r="D95" s="17"/>
      <c r="E95" s="17"/>
      <c r="F95" s="17"/>
      <c r="G95" s="7">
        <f>IF(G87=10,G94+"00:00:10",IF(G87=15,G94+"00:00:15",IF(G87=20,G94+"00:00:20",IF(G87=30,G94+"00:00:30",G94+"00:01:00"))))</f>
        <v>0.0020833333333333333</v>
      </c>
      <c r="J95" s="1">
        <v>30</v>
      </c>
    </row>
    <row r="96" spans="2:10" ht="12.75" hidden="1">
      <c r="B96" s="24">
        <v>7</v>
      </c>
      <c r="C96" s="21"/>
      <c r="D96" s="17"/>
      <c r="E96" s="17"/>
      <c r="F96" s="17"/>
      <c r="G96" s="7">
        <f>IF(G87=10,G95+"00:00:10",IF(G87=15,G95+"00:00:15",IF(G87=20,G95+"00:00:20",IF(G87=30,G95+"00:00:30",G95+"00:01:00"))))</f>
        <v>0.0024305555555555556</v>
      </c>
      <c r="J96" s="1">
        <v>60</v>
      </c>
    </row>
    <row r="97" spans="2:7" ht="12.75" hidden="1">
      <c r="B97" s="17">
        <v>8</v>
      </c>
      <c r="C97" s="21"/>
      <c r="D97" s="17"/>
      <c r="E97" s="17"/>
      <c r="F97" s="17"/>
      <c r="G97" s="7">
        <f>IF(G87=10,G96+"00:00:10",IF(G87=15,G96+"00:00:15",IF(G87=20,G96+"00:00:20",IF(G87=30,G96+"00:00:30",G96+"00:01:00"))))</f>
        <v>0.002777777777777778</v>
      </c>
    </row>
    <row r="98" spans="2:7" ht="12.75" hidden="1">
      <c r="B98" s="24">
        <v>9</v>
      </c>
      <c r="C98" s="21"/>
      <c r="D98" s="17"/>
      <c r="E98" s="17"/>
      <c r="F98" s="17"/>
      <c r="G98" s="7">
        <f>IF(G87=10,G97+"00:00:10",IF(G87=15,G97+"00:00:15",IF(G87=20,G97+"00:00:20",IF(G87=30,G97+"00:00:30",G97+"00:01:00"))))</f>
        <v>0.003125</v>
      </c>
    </row>
    <row r="99" spans="2:12" ht="12.75" hidden="1">
      <c r="B99" s="17">
        <v>10</v>
      </c>
      <c r="C99" s="21"/>
      <c r="D99" s="17"/>
      <c r="E99" s="17"/>
      <c r="F99" s="17"/>
      <c r="G99" s="7">
        <f>IF(G87=10,G98+"00:00:10",IF(G87=15,G98+"00:00:15",IF(G87=20,G98+"00:00:20",IF(G87=30,G98+"00:00:30",G98+"00:01:00"))))</f>
        <v>0.0034722222222222225</v>
      </c>
      <c r="L99" s="9" t="s">
        <v>27</v>
      </c>
    </row>
    <row r="100" spans="2:7" ht="12.75" hidden="1">
      <c r="B100" s="24">
        <v>11</v>
      </c>
      <c r="C100" s="21"/>
      <c r="D100" s="17"/>
      <c r="E100" s="17"/>
      <c r="F100" s="17"/>
      <c r="G100" s="7">
        <f>IF(G87=10,G99+"00:00:10",IF(G87=15,G99+"00:00:15",IF(G87=20,G99+"00:00:20",IF(G87=30,G99+"00:00:30",G99+"00:01:00"))))</f>
        <v>0.0038194444444444448</v>
      </c>
    </row>
    <row r="101" spans="2:12" ht="12.75" hidden="1">
      <c r="B101" s="17">
        <v>12</v>
      </c>
      <c r="C101" s="21"/>
      <c r="D101" s="17"/>
      <c r="E101" s="17"/>
      <c r="F101" s="17"/>
      <c r="G101" s="7">
        <f>IF(G87=10,G100+"00:00:10",IF(G87=15,G100+"00:00:15",IF(G87=20,G100+"00:00:20",IF(G87=30,G100+"00:00:30",G100+"00:01:00"))))</f>
        <v>0.004166666666666667</v>
      </c>
      <c r="L101" s="1" t="s">
        <v>35</v>
      </c>
    </row>
    <row r="102" spans="2:12" ht="12.75" hidden="1">
      <c r="B102" s="24">
        <v>13</v>
      </c>
      <c r="C102" s="21"/>
      <c r="D102" s="17"/>
      <c r="E102" s="17"/>
      <c r="F102" s="17"/>
      <c r="G102" s="7">
        <f>IF(G87=10,G101+"00:00:10",IF(G87=15,G101+"00:00:15",IF(G87=20,G101+"00:00:20",IF(G87=30,G101+"00:00:30",G101+"00:01:00"))))</f>
        <v>0.0045138888888888885</v>
      </c>
      <c r="L102" s="1" t="s">
        <v>36</v>
      </c>
    </row>
    <row r="103" spans="2:12" ht="12.75" hidden="1">
      <c r="B103" s="17">
        <v>14</v>
      </c>
      <c r="C103" s="21"/>
      <c r="D103" s="17"/>
      <c r="E103" s="17"/>
      <c r="F103" s="17"/>
      <c r="G103" s="7">
        <f>IF(G87=10,G102+"00:00:10",IF(G87=15,G102+"00:00:15",IF(G87=20,G102+"00:00:20",IF(G87=30,G102+"00:00:30",G102+"00:01:00"))))</f>
        <v>0.00486111111111111</v>
      </c>
      <c r="L103" s="1" t="s">
        <v>28</v>
      </c>
    </row>
    <row r="104" spans="2:12" ht="12.75" hidden="1">
      <c r="B104" s="24">
        <v>15</v>
      </c>
      <c r="C104" s="21"/>
      <c r="D104" s="17"/>
      <c r="E104" s="17"/>
      <c r="F104" s="17"/>
      <c r="G104" s="7">
        <f>IF(G87=10,G103+"00:00:10",IF(G87=15,G103+"00:00:15",IF(G87=20,G103+"00:00:20",IF(G87=30,G103+"00:00:30",G103+"00:01:00"))))</f>
        <v>0.005208333333333332</v>
      </c>
      <c r="L104" s="1" t="s">
        <v>29</v>
      </c>
    </row>
    <row r="105" spans="2:12" ht="12.75" hidden="1">
      <c r="B105" s="17">
        <v>16</v>
      </c>
      <c r="C105" s="21"/>
      <c r="D105" s="17"/>
      <c r="E105" s="17"/>
      <c r="F105" s="17"/>
      <c r="G105" s="7">
        <f>IF(G87=10,G104+"00:00:10",IF(G87=15,G104+"00:00:15",IF(G87=20,G104+"00:00:20",IF(G87=30,G104+"00:00:30",G104+"00:01:00"))))</f>
        <v>0.005555555555555554</v>
      </c>
      <c r="L105" s="1" t="s">
        <v>30</v>
      </c>
    </row>
    <row r="106" spans="2:12" ht="12.75" hidden="1">
      <c r="B106" s="24">
        <v>17</v>
      </c>
      <c r="C106" s="21"/>
      <c r="D106" s="17"/>
      <c r="E106" s="17"/>
      <c r="F106" s="17"/>
      <c r="G106" s="7">
        <f>IF(G87=10,G105+"00:00:10",IF(G87=15,G105+"00:00:15",IF(G87=20,G105+"00:00:20",IF(G87=30,G105+"00:00:30",G105+"00:01:00"))))</f>
        <v>0.005902777777777776</v>
      </c>
      <c r="L106" s="1" t="s">
        <v>31</v>
      </c>
    </row>
    <row r="107" spans="2:7" ht="12.75" hidden="1">
      <c r="B107" s="17">
        <v>18</v>
      </c>
      <c r="C107" s="21"/>
      <c r="D107" s="17"/>
      <c r="E107" s="17"/>
      <c r="F107" s="17"/>
      <c r="G107" s="7">
        <f>IF(G87=10,G106+"00:00:10",IF(G87=15,G106+"00:00:15",IF(G87=20,G106+"00:00:20",IF(G87=30,G106+"00:00:30",G106+"00:01:00"))))</f>
        <v>0.006249999999999998</v>
      </c>
    </row>
    <row r="108" spans="2:7" ht="12.75" hidden="1">
      <c r="B108" s="24">
        <v>19</v>
      </c>
      <c r="C108" s="21"/>
      <c r="D108" s="17"/>
      <c r="E108" s="17"/>
      <c r="F108" s="17"/>
      <c r="G108" s="7">
        <f>IF(G87=10,G107+"00:00:10",IF(G87=15,G107+"00:00:15",IF(G87=20,G107+"00:00:20",IF(G87=30,G107+"00:00:30",G107+"00:01:00"))))</f>
        <v>0.00659722222222222</v>
      </c>
    </row>
    <row r="109" spans="2:7" ht="12.75" hidden="1">
      <c r="B109" s="17">
        <v>20</v>
      </c>
      <c r="C109" s="21"/>
      <c r="D109" s="17"/>
      <c r="E109" s="17"/>
      <c r="F109" s="17"/>
      <c r="G109" s="7">
        <f>IF(G87=10,G108+"00:00:10",IF(G87=15,G108+"00:00:15",IF(G87=20,G108+"00:00:20",IF(G87=30,G108+"00:00:30",G108+"00:01:00"))))</f>
        <v>0.0069444444444444415</v>
      </c>
    </row>
    <row r="112" spans="3:6" ht="12.75">
      <c r="C112" t="s">
        <v>16</v>
      </c>
      <c r="F112" s="1" t="s">
        <v>17</v>
      </c>
    </row>
    <row r="114" spans="3:6" ht="12.75">
      <c r="C114" t="s">
        <v>18</v>
      </c>
      <c r="F114" s="1" t="s">
        <v>17</v>
      </c>
    </row>
  </sheetData>
  <sheetProtection/>
  <mergeCells count="10">
    <mergeCell ref="D9:E9"/>
    <mergeCell ref="D8:E8"/>
    <mergeCell ref="B4:G4"/>
    <mergeCell ref="C3:G3"/>
    <mergeCell ref="D86:E86"/>
    <mergeCell ref="D87:E87"/>
    <mergeCell ref="D34:E34"/>
    <mergeCell ref="D35:E35"/>
    <mergeCell ref="D60:E60"/>
    <mergeCell ref="D61:E61"/>
  </mergeCells>
  <dataValidations count="3">
    <dataValidation type="list" allowBlank="1" showInputMessage="1" showErrorMessage="1" sqref="G9 G87 G61 G35">
      <formula1>$J$14:$J$18</formula1>
    </dataValidation>
    <dataValidation type="list" allowBlank="1" showInputMessage="1" showErrorMessage="1" sqref="C9 C87 C61 C35">
      <formula1>$L$14:$L$15</formula1>
    </dataValidation>
    <dataValidation type="list" allowBlank="1" showInputMessage="1" showErrorMessage="1" sqref="F12:F31 F90:F109 F64:F83 F38:F58">
      <formula1>$L$23:$L$29</formula1>
    </dataValidation>
  </dataValidation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14"/>
  <sheetViews>
    <sheetView zoomScalePageLayoutView="0" workbookViewId="0" topLeftCell="A55">
      <selection activeCell="D64" sqref="D64"/>
    </sheetView>
  </sheetViews>
  <sheetFormatPr defaultColWidth="9.140625" defaultRowHeight="12.75"/>
  <cols>
    <col min="1" max="1" width="3.8515625" style="0" customWidth="1"/>
    <col min="2" max="2" width="6.28125" style="0" customWidth="1"/>
    <col min="3" max="3" width="25.00390625" style="0" customWidth="1"/>
    <col min="4" max="4" width="9.7109375" style="0" customWidth="1"/>
    <col min="6" max="6" width="13.00390625" style="0" customWidth="1"/>
    <col min="7" max="7" width="10.28125" style="0" customWidth="1"/>
    <col min="8" max="8" width="10.140625" style="0" customWidth="1"/>
    <col min="9" max="9" width="10.140625" style="0" hidden="1" customWidth="1"/>
    <col min="10" max="10" width="10.00390625" style="0" customWidth="1"/>
    <col min="11" max="11" width="6.8515625" style="0" customWidth="1"/>
    <col min="12" max="12" width="7.140625" style="0" customWidth="1"/>
  </cols>
  <sheetData>
    <row r="3" spans="3:11" ht="12.75">
      <c r="C3" s="30" t="s">
        <v>19</v>
      </c>
      <c r="D3" s="30"/>
      <c r="E3" s="30"/>
      <c r="F3" s="30"/>
      <c r="G3" s="30"/>
      <c r="H3" s="30"/>
      <c r="I3" s="30"/>
      <c r="J3" s="30"/>
      <c r="K3" s="30"/>
    </row>
    <row r="4" spans="2:12" ht="12.75">
      <c r="B4" s="30" t="str">
        <f>'протокол старта'!B4:G4</f>
        <v>открытого первенства ШСК "Лидер" по кроссу среди лыжников-гонщиков.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9" ht="12.75">
      <c r="B5" s="1"/>
      <c r="C5" s="1"/>
      <c r="D5" s="1"/>
      <c r="E5" s="1"/>
      <c r="F5" s="1"/>
      <c r="G5" s="1"/>
      <c r="H5" s="1"/>
      <c r="I5" s="1"/>
    </row>
    <row r="6" spans="2:12" ht="12.75">
      <c r="B6" s="1"/>
      <c r="C6" s="1"/>
      <c r="D6" s="1"/>
      <c r="E6" s="1"/>
      <c r="F6" s="1"/>
      <c r="G6" s="1"/>
      <c r="H6" s="32" t="s">
        <v>11</v>
      </c>
      <c r="I6" s="32"/>
      <c r="J6" s="32"/>
      <c r="K6" s="30" t="str">
        <f>'протокол старта'!F6</f>
        <v>27.09.2014 г.</v>
      </c>
      <c r="L6" s="30"/>
    </row>
    <row r="7" spans="2:12" ht="12.75">
      <c r="B7" s="2"/>
      <c r="C7" s="1" t="s">
        <v>37</v>
      </c>
      <c r="D7" s="30" t="str">
        <f>'протокол старта'!C7</f>
        <v>девушки 1997 - 1998 г.р.</v>
      </c>
      <c r="E7" s="30"/>
      <c r="F7" s="30"/>
      <c r="G7" s="1"/>
      <c r="H7" s="32" t="s">
        <v>12</v>
      </c>
      <c r="I7" s="32"/>
      <c r="J7" s="32"/>
      <c r="K7" s="33">
        <f>'протокол старта'!F7</f>
        <v>0.6666666666666666</v>
      </c>
      <c r="L7" s="30"/>
    </row>
    <row r="8" spans="2:12" ht="12.75">
      <c r="B8" s="2"/>
      <c r="C8" s="1" t="s">
        <v>15</v>
      </c>
      <c r="D8" s="30" t="str">
        <f>'протокол старта'!C8</f>
        <v>2 км</v>
      </c>
      <c r="E8" s="30"/>
      <c r="F8" s="1"/>
      <c r="G8" s="1"/>
      <c r="H8" s="6"/>
      <c r="I8" s="6"/>
      <c r="J8" s="6"/>
      <c r="K8" s="5"/>
      <c r="L8" s="1"/>
    </row>
    <row r="9" spans="2:9" ht="12.75">
      <c r="B9" s="1"/>
      <c r="C9" s="1" t="s">
        <v>13</v>
      </c>
      <c r="D9" s="30">
        <f>'протокол старта'!C9</f>
        <v>0</v>
      </c>
      <c r="E9" s="30"/>
      <c r="F9" s="1"/>
      <c r="G9" s="1"/>
      <c r="H9" s="1"/>
      <c r="I9" s="1"/>
    </row>
    <row r="11" spans="2:12" ht="38.25">
      <c r="B11" s="3" t="s">
        <v>1</v>
      </c>
      <c r="C11" s="4" t="s">
        <v>2</v>
      </c>
      <c r="D11" s="4" t="s">
        <v>9</v>
      </c>
      <c r="E11" s="4" t="s">
        <v>10</v>
      </c>
      <c r="F11" s="4" t="s">
        <v>3</v>
      </c>
      <c r="G11" s="4" t="s">
        <v>4</v>
      </c>
      <c r="H11" s="4" t="s">
        <v>5</v>
      </c>
      <c r="I11" s="4" t="s">
        <v>20</v>
      </c>
      <c r="J11" s="4" t="s">
        <v>6</v>
      </c>
      <c r="K11" s="4" t="s">
        <v>7</v>
      </c>
      <c r="L11" s="4" t="s">
        <v>8</v>
      </c>
    </row>
    <row r="12" spans="2:12" ht="12.75">
      <c r="B12" s="9">
        <f>IF('протокол старта'!B12&gt;0,'протокол старта'!B12,"")</f>
        <v>1</v>
      </c>
      <c r="C12" s="8" t="str">
        <f>IF('протокол старта'!C12&gt;0,'протокол старта'!C12,"")</f>
        <v>Прокофьева Виктория</v>
      </c>
      <c r="D12" s="9">
        <f>IF('протокол старта'!D12&gt;0,'протокол старта'!D12,"")</f>
        <v>117</v>
      </c>
      <c r="E12" s="9">
        <f>IF('протокол старта'!E12&gt;0,'протокол старта'!E12,"")</f>
        <v>1998</v>
      </c>
      <c r="F12" s="9" t="str">
        <f>IF('протокол старта'!F12&gt;0,'протокол старта'!F12,"")</f>
        <v>Тягло И.М.</v>
      </c>
      <c r="G12" s="16">
        <v>0.009386574074074075</v>
      </c>
      <c r="H12" s="7">
        <f>'протокол старта'!G12</f>
        <v>0.002199074074074074</v>
      </c>
      <c r="I12" s="7">
        <f>IF(J12&gt;0,J12-MIN(J12:J31),"")</f>
        <v>0</v>
      </c>
      <c r="J12" s="7">
        <f aca="true" t="shared" si="0" ref="J12:J18">IF(G12&gt;0,G12-H12,"")</f>
        <v>0.007187500000000001</v>
      </c>
      <c r="K12" s="9">
        <f>IF(G12&gt;0,RANK(J12,J12:J31,1),"")</f>
        <v>1</v>
      </c>
      <c r="L12" s="9"/>
    </row>
    <row r="13" spans="2:12" ht="12.75">
      <c r="B13" s="9">
        <f>IF('протокол старта'!B13&gt;0,'протокол старта'!B13,"")</f>
        <v>2</v>
      </c>
      <c r="C13" s="8" t="str">
        <f>IF('протокол старта'!C13&gt;0,'протокол старта'!C13,"")</f>
        <v>Завизион Татьяна</v>
      </c>
      <c r="D13" s="9">
        <f>IF('протокол старта'!D13&gt;0,'протокол старта'!D13,"")</f>
        <v>118</v>
      </c>
      <c r="E13" s="9">
        <f>IF('протокол старта'!E13&gt;0,'протокол старта'!E13,"")</f>
        <v>1998</v>
      </c>
      <c r="F13" s="9" t="str">
        <f>IF('протокол старта'!F13&gt;0,'протокол старта'!F13,"")</f>
        <v>Тягло И.М.</v>
      </c>
      <c r="G13" s="16">
        <v>0.011851851851851851</v>
      </c>
      <c r="H13" s="7">
        <f>'протокол старта'!G13</f>
        <v>0.002314814814814815</v>
      </c>
      <c r="I13" s="7">
        <f>IF(J13&gt;0,J13-MIN(J12:J31),"")</f>
        <v>0.0023495370370370354</v>
      </c>
      <c r="J13" s="7">
        <f t="shared" si="0"/>
        <v>0.009537037037037037</v>
      </c>
      <c r="K13" s="9">
        <f>IF(G13&gt;0,RANK(J13,J12:J31,1),"")</f>
        <v>2</v>
      </c>
      <c r="L13" s="9"/>
    </row>
    <row r="14" spans="2:12" ht="12.75">
      <c r="B14" s="9">
        <f>IF('протокол старта'!B14&gt;0,'протокол старта'!B14,"")</f>
        <v>3</v>
      </c>
      <c r="C14" s="8">
        <f>IF('протокол старта'!C14&gt;0,'протокол старта'!C14,"")</f>
      </c>
      <c r="D14" s="9">
        <f>IF('протокол старта'!D14&gt;0,'протокол старта'!D14,"")</f>
      </c>
      <c r="E14" s="9">
        <f>IF('протокол старта'!E14&gt;0,'протокол старта'!E14,"")</f>
      </c>
      <c r="F14" s="9">
        <f>IF('протокол старта'!F14&gt;0,'протокол старта'!F14,"")</f>
      </c>
      <c r="G14" s="16"/>
      <c r="H14" s="7">
        <f>'протокол старта'!G14</f>
        <v>0.002430555555555556</v>
      </c>
      <c r="I14" s="7" t="e">
        <f>IF(J14&gt;0,J14-MIN(J12:J31),"")</f>
        <v>#VALUE!</v>
      </c>
      <c r="J14" s="7">
        <f t="shared" si="0"/>
      </c>
      <c r="K14" s="9">
        <f>IF(G14&gt;0,RANK(J14,J12:J31,1),"")</f>
      </c>
      <c r="L14" s="9"/>
    </row>
    <row r="15" spans="2:12" ht="12.75">
      <c r="B15" s="9">
        <f>IF('протокол старта'!B15&gt;0,'протокол старта'!B15,"")</f>
        <v>4</v>
      </c>
      <c r="C15" s="8">
        <f>IF('протокол старта'!C15&gt;0,'протокол старта'!C15,"")</f>
      </c>
      <c r="D15" s="9">
        <f>IF('протокол старта'!D15&gt;0,'протокол старта'!D15,"")</f>
      </c>
      <c r="E15" s="9">
        <f>IF('протокол старта'!E15&gt;0,'протокол старта'!E15,"")</f>
      </c>
      <c r="F15" s="9">
        <f>IF('протокол старта'!F15&gt;0,'протокол старта'!F15,"")</f>
      </c>
      <c r="G15" s="16"/>
      <c r="H15" s="7">
        <f>'протокол старта'!G15</f>
        <v>0.002546296296296297</v>
      </c>
      <c r="I15" s="7" t="e">
        <f>IF(J15&gt;0,J15-MIN(J12:J31),"")</f>
        <v>#VALUE!</v>
      </c>
      <c r="J15" s="7">
        <f t="shared" si="0"/>
      </c>
      <c r="K15" s="9">
        <f>IF(G15&gt;0,RANK(J15,J12:J31,1),"")</f>
      </c>
      <c r="L15" s="9"/>
    </row>
    <row r="16" spans="2:12" ht="12.75">
      <c r="B16" s="9">
        <f>IF('протокол старта'!B16&gt;0,'протокол старта'!B16,"")</f>
        <v>5</v>
      </c>
      <c r="C16" s="8">
        <f>IF('протокол старта'!C16&gt;0,'протокол старта'!C16,"")</f>
      </c>
      <c r="D16" s="9">
        <f>IF('протокол старта'!D16&gt;0,'протокол старта'!D16,"")</f>
      </c>
      <c r="E16" s="9">
        <f>IF('протокол старта'!E16&gt;0,'протокол старта'!E16,"")</f>
      </c>
      <c r="F16" s="9">
        <f>IF('протокол старта'!F16&gt;0,'протокол старта'!F16,"")</f>
      </c>
      <c r="G16" s="16"/>
      <c r="H16" s="7">
        <f>'протокол старта'!G16</f>
        <v>0.002662037037037038</v>
      </c>
      <c r="I16" s="7" t="e">
        <f>IF(J16&gt;0,J16-MIN(J12:J31),"")</f>
        <v>#VALUE!</v>
      </c>
      <c r="J16" s="7">
        <f t="shared" si="0"/>
      </c>
      <c r="K16" s="9">
        <f>IF(G16&gt;0,RANK(J16,J12:J31,1),"")</f>
      </c>
      <c r="L16" s="9"/>
    </row>
    <row r="17" spans="2:12" ht="12.75">
      <c r="B17" s="9">
        <f>IF('протокол старта'!B17&gt;0,'протокол старта'!B17,"")</f>
        <v>6</v>
      </c>
      <c r="C17" s="8">
        <f>IF('протокол старта'!C17&gt;0,'протокол старта'!C17,"")</f>
      </c>
      <c r="D17" s="9">
        <f>IF('протокол старта'!D17&gt;0,'протокол старта'!D17,"")</f>
      </c>
      <c r="E17" s="9">
        <f>IF('протокол старта'!E17&gt;0,'протокол старта'!E17,"")</f>
      </c>
      <c r="F17" s="9">
        <f>IF('протокол старта'!F17&gt;0,'протокол старта'!F17,"")</f>
      </c>
      <c r="G17" s="16"/>
      <c r="H17" s="7">
        <f>'протокол старта'!G17</f>
        <v>0.0027777777777777788</v>
      </c>
      <c r="I17" s="7" t="e">
        <f>IF(J17&gt;0,J17-MIN(J12:J31),"")</f>
        <v>#VALUE!</v>
      </c>
      <c r="J17" s="7">
        <f t="shared" si="0"/>
      </c>
      <c r="K17" s="9">
        <f>IF(G17&gt;0,RANK(J17,J12:J31,1),"")</f>
      </c>
      <c r="L17" s="9"/>
    </row>
    <row r="18" spans="2:12" ht="12.75">
      <c r="B18" s="9">
        <f>IF('протокол старта'!B18&gt;0,'протокол старта'!B18,"")</f>
        <v>7</v>
      </c>
      <c r="C18" s="8">
        <f>IF('протокол старта'!C18&gt;0,'протокол старта'!C18,"")</f>
      </c>
      <c r="D18" s="9">
        <f>IF('протокол старта'!D18&gt;0,'протокол старта'!D18,"")</f>
      </c>
      <c r="E18" s="9">
        <f>IF('протокол старта'!E18&gt;0,'протокол старта'!E18,"")</f>
      </c>
      <c r="F18" s="9">
        <f>IF('протокол старта'!F18&gt;0,'протокол старта'!F18,"")</f>
      </c>
      <c r="G18" s="16"/>
      <c r="H18" s="7">
        <f>'протокол старта'!G18</f>
        <v>0.0028935185185185197</v>
      </c>
      <c r="I18" s="7" t="e">
        <f>IF(J18&gt;0,J18-MIN(J12:J31),"")</f>
        <v>#VALUE!</v>
      </c>
      <c r="J18" s="7">
        <f t="shared" si="0"/>
      </c>
      <c r="K18" s="9">
        <f>IF(G18&gt;0,RANK(J18,J12:J31,1),"")</f>
      </c>
      <c r="L18" s="9"/>
    </row>
    <row r="19" spans="2:12" ht="12.75">
      <c r="B19" s="9">
        <f>IF('протокол старта'!B19&gt;0,'протокол старта'!B19,"")</f>
        <v>8</v>
      </c>
      <c r="C19" s="8">
        <f>IF('протокол старта'!C19&gt;0,'протокол старта'!C19,"")</f>
      </c>
      <c r="D19" s="9">
        <f>IF('протокол старта'!D19&gt;0,'протокол старта'!D19,"")</f>
      </c>
      <c r="E19" s="9">
        <f>IF('протокол старта'!E19&gt;0,'протокол старта'!E19,"")</f>
      </c>
      <c r="F19" s="9">
        <f>IF('протокол старта'!F19&gt;0,'протокол старта'!F19,"")</f>
      </c>
      <c r="G19" s="16"/>
      <c r="H19" s="7">
        <f>'протокол старта'!G19</f>
        <v>0.0030092592592592606</v>
      </c>
      <c r="I19" s="7" t="e">
        <f>IF(J19&gt;0,J19-MIN(J12:J31),"")</f>
        <v>#VALUE!</v>
      </c>
      <c r="J19" s="7">
        <f>IF(G19&gt;0,G19-H19,"")</f>
      </c>
      <c r="K19" s="9">
        <f>IF(G19&gt;0,RANK(J19,J12:J31,1),"")</f>
      </c>
      <c r="L19" s="9"/>
    </row>
    <row r="20" spans="2:12" ht="12.75">
      <c r="B20" s="9">
        <f>IF('протокол старта'!B20&gt;0,'протокол старта'!B20,"")</f>
        <v>9</v>
      </c>
      <c r="C20" s="8">
        <f>IF('протокол старта'!C20&gt;0,'протокол старта'!C20,"")</f>
      </c>
      <c r="D20" s="9">
        <f>IF('протокол старта'!D20&gt;0,'протокол старта'!D20,"")</f>
      </c>
      <c r="E20" s="9">
        <f>IF('протокол старта'!E20&gt;0,'протокол старта'!E20,"")</f>
      </c>
      <c r="F20" s="9">
        <f>IF('протокол старта'!F20&gt;0,'протокол старта'!F20,"")</f>
      </c>
      <c r="G20" s="16"/>
      <c r="H20" s="7">
        <f>'протокол старта'!G20</f>
        <v>0.0031250000000000015</v>
      </c>
      <c r="I20" s="7" t="e">
        <f>IF(J20&gt;0,J20-MIN(J12:J31),"")</f>
        <v>#VALUE!</v>
      </c>
      <c r="J20" s="7">
        <f aca="true" t="shared" si="1" ref="J20:J31">IF(G20&gt;0,G20-H20,"")</f>
      </c>
      <c r="K20" s="9">
        <f>IF(G20&gt;0,RANK(J20,J12:J31,1),"")</f>
      </c>
      <c r="L20" s="9"/>
    </row>
    <row r="21" spans="2:12" ht="12.75">
      <c r="B21" s="9">
        <f>IF('протокол старта'!B21&gt;0,'протокол старта'!B21,"")</f>
        <v>10</v>
      </c>
      <c r="C21" s="8">
        <f>IF('протокол старта'!C21&gt;0,'протокол старта'!C21,"")</f>
      </c>
      <c r="D21" s="9">
        <f>IF('протокол старта'!D21&gt;0,'протокол старта'!D21,"")</f>
      </c>
      <c r="E21" s="9">
        <f>IF('протокол старта'!E21&gt;0,'протокол старта'!E21,"")</f>
      </c>
      <c r="F21" s="9">
        <f>IF('протокол старта'!F21&gt;0,'протокол старта'!F21,"")</f>
      </c>
      <c r="G21" s="16"/>
      <c r="H21" s="7">
        <f>'протокол старта'!G21</f>
        <v>0.0032407407407407424</v>
      </c>
      <c r="I21" s="7" t="e">
        <f>IF(J21&gt;0,J21-MIN(J12:J31),"")</f>
        <v>#VALUE!</v>
      </c>
      <c r="J21" s="7">
        <f t="shared" si="1"/>
      </c>
      <c r="K21" s="9">
        <f>IF(G21&gt;0,RANK(J21,J12:J31,1),"")</f>
      </c>
      <c r="L21" s="9"/>
    </row>
    <row r="22" spans="2:12" ht="12.75">
      <c r="B22" s="9">
        <f>IF('протокол старта'!B22&gt;0,'протокол старта'!B22,"")</f>
        <v>11</v>
      </c>
      <c r="C22" s="8">
        <f>IF('протокол старта'!C22&gt;0,'протокол старта'!C22,"")</f>
      </c>
      <c r="D22" s="9">
        <f>IF('протокол старта'!D22&gt;0,'протокол старта'!D22,"")</f>
      </c>
      <c r="E22" s="9">
        <f>IF('протокол старта'!E22&gt;0,'протокол старта'!E22,"")</f>
      </c>
      <c r="F22" s="9">
        <f>IF('протокол старта'!F22&gt;0,'протокол старта'!F22,"")</f>
      </c>
      <c r="G22" s="16"/>
      <c r="H22" s="7">
        <f>'протокол старта'!G22</f>
        <v>0.0033564814814814833</v>
      </c>
      <c r="I22" s="7" t="e">
        <f>IF(J22&gt;0,J22-MIN(J12:J31),"")</f>
        <v>#VALUE!</v>
      </c>
      <c r="J22" s="7">
        <f t="shared" si="1"/>
      </c>
      <c r="K22" s="9">
        <f>IF(G22&gt;0,RANK(J22,J12:J31,1),"")</f>
      </c>
      <c r="L22" s="9"/>
    </row>
    <row r="23" spans="2:12" ht="12.75">
      <c r="B23" s="9">
        <f>IF('протокол старта'!B23&gt;0,'протокол старта'!B23,"")</f>
        <v>12</v>
      </c>
      <c r="C23" s="8">
        <f>IF('протокол старта'!C23&gt;0,'протокол старта'!C23,"")</f>
      </c>
      <c r="D23" s="9">
        <f>IF('протокол старта'!D23&gt;0,'протокол старта'!D23,"")</f>
      </c>
      <c r="E23" s="9">
        <f>IF('протокол старта'!E23&gt;0,'протокол старта'!E23,"")</f>
      </c>
      <c r="F23" s="9">
        <f>IF('протокол старта'!F23&gt;0,'протокол старта'!F23,"")</f>
      </c>
      <c r="G23" s="16"/>
      <c r="H23" s="7">
        <f>'протокол старта'!G23</f>
        <v>0.003472222222222224</v>
      </c>
      <c r="I23" s="7" t="e">
        <f>IF(J23&gt;0,J23-MIN(J12:J31),"")</f>
        <v>#VALUE!</v>
      </c>
      <c r="J23" s="7">
        <f t="shared" si="1"/>
      </c>
      <c r="K23" s="9">
        <f>IF(G23&gt;0,RANK(J23,J12:J31,1),"")</f>
      </c>
      <c r="L23" s="9"/>
    </row>
    <row r="24" spans="2:12" ht="12.75">
      <c r="B24" s="9">
        <f>IF('протокол старта'!B24&gt;0,'протокол старта'!B24,"")</f>
        <v>13</v>
      </c>
      <c r="C24" s="8">
        <f>IF('протокол старта'!C24&gt;0,'протокол старта'!C24,"")</f>
      </c>
      <c r="D24" s="9">
        <f>IF('протокол старта'!D24&gt;0,'протокол старта'!D24,"")</f>
      </c>
      <c r="E24" s="9">
        <f>IF('протокол старта'!E24&gt;0,'протокол старта'!E24,"")</f>
      </c>
      <c r="F24" s="9">
        <f>IF('протокол старта'!F24&gt;0,'протокол старта'!F24,"")</f>
      </c>
      <c r="G24" s="16"/>
      <c r="H24" s="7">
        <f>'протокол старта'!G24</f>
        <v>0.003587962962962965</v>
      </c>
      <c r="I24" s="7" t="e">
        <f>IF(J24&gt;0,J24-MIN(J12:J31),"")</f>
        <v>#VALUE!</v>
      </c>
      <c r="J24" s="7">
        <f t="shared" si="1"/>
      </c>
      <c r="K24" s="9">
        <f>IF(G24&gt;0,RANK(J24,J12:J31,1),"")</f>
      </c>
      <c r="L24" s="9"/>
    </row>
    <row r="25" spans="2:12" ht="12.75">
      <c r="B25" s="9">
        <f>IF('протокол старта'!B25&gt;0,'протокол старта'!B25,"")</f>
        <v>14</v>
      </c>
      <c r="C25" s="8">
        <f>IF('протокол старта'!C25&gt;0,'протокол старта'!C25,"")</f>
      </c>
      <c r="D25" s="9">
        <f>IF('протокол старта'!D25&gt;0,'протокол старта'!D25,"")</f>
      </c>
      <c r="E25" s="9">
        <f>IF('протокол старта'!E25&gt;0,'протокол старта'!E25,"")</f>
      </c>
      <c r="F25" s="9">
        <f>IF('протокол старта'!F25&gt;0,'протокол старта'!F25,"")</f>
      </c>
      <c r="G25" s="16"/>
      <c r="H25" s="7">
        <f>'протокол старта'!G25</f>
        <v>0.003703703703703706</v>
      </c>
      <c r="I25" s="7" t="e">
        <f>IF(J25&gt;0,J25-MIN(J12:J31),"")</f>
        <v>#VALUE!</v>
      </c>
      <c r="J25" s="7">
        <f t="shared" si="1"/>
      </c>
      <c r="K25" s="9">
        <f>IF(G25&gt;0,RANK(J25,J12:J31,1),"")</f>
      </c>
      <c r="L25" s="9"/>
    </row>
    <row r="26" spans="2:12" ht="12.75">
      <c r="B26" s="9">
        <f>IF('протокол старта'!B26&gt;0,'протокол старта'!B26,"")</f>
        <v>15</v>
      </c>
      <c r="C26" s="8">
        <f>IF('протокол старта'!C26&gt;0,'протокол старта'!C26,"")</f>
      </c>
      <c r="D26" s="9">
        <f>IF('протокол старта'!D26&gt;0,'протокол старта'!D26,"")</f>
      </c>
      <c r="E26" s="9">
        <f>IF('протокол старта'!E26&gt;0,'протокол старта'!E26,"")</f>
      </c>
      <c r="F26" s="9">
        <f>IF('протокол старта'!F26&gt;0,'протокол старта'!F26,"")</f>
      </c>
      <c r="G26" s="16"/>
      <c r="H26" s="7">
        <f>'протокол старта'!G26</f>
        <v>0.003819444444444447</v>
      </c>
      <c r="I26" s="7" t="e">
        <f>IF(J26&gt;0,J26-MIN(J12:J31),"")</f>
        <v>#VALUE!</v>
      </c>
      <c r="J26" s="7">
        <f t="shared" si="1"/>
      </c>
      <c r="K26" s="9">
        <f>IF(G26&gt;0,RANK(J26,J12:J31,1),"")</f>
      </c>
      <c r="L26" s="9"/>
    </row>
    <row r="27" spans="2:12" ht="12.75">
      <c r="B27" s="9">
        <f>IF('протокол старта'!B27&gt;0,'протокол старта'!B27,"")</f>
        <v>16</v>
      </c>
      <c r="C27" s="8">
        <f>IF('протокол старта'!C27&gt;0,'протокол старта'!C27,"")</f>
      </c>
      <c r="D27" s="9">
        <f>IF('протокол старта'!D27&gt;0,'протокол старта'!D27,"")</f>
      </c>
      <c r="E27" s="9">
        <f>IF('протокол старта'!E27&gt;0,'протокол старта'!E27,"")</f>
      </c>
      <c r="F27" s="9">
        <f>IF('протокол старта'!F27&gt;0,'протокол старта'!F27,"")</f>
      </c>
      <c r="G27" s="16"/>
      <c r="H27" s="7">
        <f>'протокол старта'!G27</f>
        <v>0.003935185185185187</v>
      </c>
      <c r="I27" s="7" t="e">
        <f>IF(J27&gt;0,J27-MIN(J12:J31),"")</f>
        <v>#VALUE!</v>
      </c>
      <c r="J27" s="7">
        <f t="shared" si="1"/>
      </c>
      <c r="K27" s="9">
        <f>IF(G27&gt;0,RANK(J27,J12:J31,1),"")</f>
      </c>
      <c r="L27" s="9"/>
    </row>
    <row r="28" spans="2:12" ht="12.75">
      <c r="B28" s="9">
        <f>IF('протокол старта'!B28&gt;0,'протокол старта'!B28,"")</f>
        <v>17</v>
      </c>
      <c r="C28" s="8">
        <f>IF('протокол старта'!C28&gt;0,'протокол старта'!C28,"")</f>
      </c>
      <c r="D28" s="9">
        <f>IF('протокол старта'!D28&gt;0,'протокол старта'!D28,"")</f>
      </c>
      <c r="E28" s="9">
        <f>IF('протокол старта'!E28&gt;0,'протокол старта'!E28,"")</f>
      </c>
      <c r="F28" s="9">
        <f>IF('протокол старта'!F28&gt;0,'протокол старта'!F28,"")</f>
      </c>
      <c r="G28" s="16"/>
      <c r="H28" s="7">
        <f>'протокол старта'!G28</f>
        <v>0.004050925925925928</v>
      </c>
      <c r="I28" s="7" t="e">
        <f>IF(J28&gt;0,J28-MIN(J12:J31),"")</f>
        <v>#VALUE!</v>
      </c>
      <c r="J28" s="7">
        <f t="shared" si="1"/>
      </c>
      <c r="K28" s="9">
        <f>IF(G28&gt;0,RANK(J28,J12:J31,1),"")</f>
      </c>
      <c r="L28" s="9"/>
    </row>
    <row r="29" spans="2:12" ht="12.75">
      <c r="B29" s="9">
        <f>IF('протокол старта'!B29&gt;0,'протокол старта'!B29,"")</f>
        <v>18</v>
      </c>
      <c r="C29" s="8">
        <f>IF('протокол старта'!C29&gt;0,'протокол старта'!C29,"")</f>
      </c>
      <c r="D29" s="9">
        <f>IF('протокол старта'!D29&gt;0,'протокол старта'!D29,"")</f>
      </c>
      <c r="E29" s="9">
        <f>IF('протокол старта'!E29&gt;0,'протокол старта'!E29,"")</f>
      </c>
      <c r="F29" s="9">
        <f>IF('протокол старта'!F29&gt;0,'протокол старта'!F29,"")</f>
      </c>
      <c r="G29" s="16"/>
      <c r="H29" s="7">
        <f>'протокол старта'!G29</f>
        <v>0.004166666666666669</v>
      </c>
      <c r="I29" s="7" t="e">
        <f>IF(J29&gt;0,J29-MIN(J12:J31),"")</f>
        <v>#VALUE!</v>
      </c>
      <c r="J29" s="7">
        <f t="shared" si="1"/>
      </c>
      <c r="K29" s="9">
        <f>IF(G29&gt;0,RANK(J29,J12:J31,1),"")</f>
      </c>
      <c r="L29" s="9"/>
    </row>
    <row r="30" spans="2:12" ht="12.75">
      <c r="B30" s="9">
        <f>IF('протокол старта'!B30&gt;0,'протокол старта'!B30,"")</f>
        <v>19</v>
      </c>
      <c r="C30" s="8">
        <f>IF('протокол старта'!C30&gt;0,'протокол старта'!C30,"")</f>
      </c>
      <c r="D30" s="9">
        <f>IF('протокол старта'!D30&gt;0,'протокол старта'!D30,"")</f>
      </c>
      <c r="E30" s="9">
        <f>IF('протокол старта'!E30&gt;0,'протокол старта'!E30,"")</f>
      </c>
      <c r="F30" s="9">
        <f>IF('протокол старта'!F30&gt;0,'протокол старта'!F30,"")</f>
      </c>
      <c r="G30" s="16"/>
      <c r="H30" s="7">
        <f>'протокол старта'!G30</f>
        <v>0.00428240740740741</v>
      </c>
      <c r="I30" s="7" t="e">
        <f>IF(J30&gt;0,J30-MIN(J12:J31),"")</f>
        <v>#VALUE!</v>
      </c>
      <c r="J30" s="7">
        <f t="shared" si="1"/>
      </c>
      <c r="K30" s="9">
        <f>IF(G30&gt;0,RANK(J30,J12:J31,1),"")</f>
      </c>
      <c r="L30" s="9"/>
    </row>
    <row r="31" spans="2:12" ht="12.75">
      <c r="B31" s="9">
        <f>IF('протокол старта'!B31&gt;0,'протокол старта'!B31,"")</f>
        <v>20</v>
      </c>
      <c r="C31" s="8">
        <f>IF('протокол старта'!C31&gt;0,'протокол старта'!C31,"")</f>
      </c>
      <c r="D31" s="9">
        <f>IF('протокол старта'!D31&gt;0,'протокол старта'!D31,"")</f>
      </c>
      <c r="E31" s="9">
        <f>IF('протокол старта'!E31&gt;0,'протокол старта'!E31,"")</f>
      </c>
      <c r="F31" s="9">
        <f>IF('протокол старта'!F31&gt;0,'протокол старта'!F31,"")</f>
      </c>
      <c r="G31" s="16"/>
      <c r="H31" s="7">
        <f>'протокол старта'!G31</f>
        <v>0.004398148148148151</v>
      </c>
      <c r="I31" s="7" t="e">
        <f>IF(J31&gt;0,J31-MIN(J12:J31),"")</f>
        <v>#VALUE!</v>
      </c>
      <c r="J31" s="7">
        <f t="shared" si="1"/>
      </c>
      <c r="K31" s="9">
        <f>IF(G31&gt;0,RANK(J31,J12:J31,1),"")</f>
      </c>
      <c r="L31" s="9"/>
    </row>
    <row r="32" spans="2:12" ht="12.75">
      <c r="B32" s="22"/>
      <c r="C32" s="28"/>
      <c r="D32" s="22"/>
      <c r="E32" s="22"/>
      <c r="F32" s="22"/>
      <c r="G32" s="29"/>
      <c r="H32" s="27"/>
      <c r="I32" s="27"/>
      <c r="J32" s="27"/>
      <c r="K32" s="22"/>
      <c r="L32" s="22"/>
    </row>
    <row r="33" spans="2:12" ht="12.75">
      <c r="B33" s="2"/>
      <c r="C33" s="1" t="s">
        <v>37</v>
      </c>
      <c r="D33" s="30" t="str">
        <f>'протокол старта'!C33</f>
        <v>девушки 1999 - 2000 г.р.</v>
      </c>
      <c r="E33" s="30"/>
      <c r="F33" s="30"/>
      <c r="G33" s="1"/>
      <c r="H33" s="32" t="s">
        <v>12</v>
      </c>
      <c r="I33" s="32"/>
      <c r="J33" s="32"/>
      <c r="K33" s="33">
        <f>'протокол старта'!F33</f>
        <v>0.6666666666666666</v>
      </c>
      <c r="L33" s="30"/>
    </row>
    <row r="34" spans="2:12" ht="12.75">
      <c r="B34" s="2"/>
      <c r="C34" s="1" t="s">
        <v>15</v>
      </c>
      <c r="D34" s="30" t="str">
        <f>'протокол старта'!C34</f>
        <v>2 км</v>
      </c>
      <c r="E34" s="30"/>
      <c r="F34" s="1"/>
      <c r="G34" s="1"/>
      <c r="H34" s="6"/>
      <c r="I34" s="6"/>
      <c r="J34" s="6"/>
      <c r="K34" s="5"/>
      <c r="L34" s="1"/>
    </row>
    <row r="35" spans="2:9" ht="12.75">
      <c r="B35" s="1"/>
      <c r="C35" s="1" t="s">
        <v>13</v>
      </c>
      <c r="D35" s="30">
        <f>'протокол старта'!C35</f>
        <v>0</v>
      </c>
      <c r="E35" s="30"/>
      <c r="F35" s="1"/>
      <c r="G35" s="1"/>
      <c r="H35" s="1"/>
      <c r="I35" s="1"/>
    </row>
    <row r="37" spans="2:12" ht="38.25">
      <c r="B37" s="3" t="s">
        <v>1</v>
      </c>
      <c r="C37" s="4" t="s">
        <v>2</v>
      </c>
      <c r="D37" s="4" t="s">
        <v>9</v>
      </c>
      <c r="E37" s="4" t="s">
        <v>10</v>
      </c>
      <c r="F37" s="4" t="s">
        <v>3</v>
      </c>
      <c r="G37" s="4" t="s">
        <v>4</v>
      </c>
      <c r="H37" s="4" t="s">
        <v>5</v>
      </c>
      <c r="I37" s="4" t="s">
        <v>20</v>
      </c>
      <c r="J37" s="4" t="s">
        <v>6</v>
      </c>
      <c r="K37" s="4" t="s">
        <v>7</v>
      </c>
      <c r="L37" s="4" t="s">
        <v>8</v>
      </c>
    </row>
    <row r="38" spans="2:12" ht="12.75">
      <c r="B38" s="9">
        <f>IF('протокол старта'!B38&gt;0,'протокол старта'!B38,"")</f>
        <v>1</v>
      </c>
      <c r="C38" s="8" t="str">
        <f>IF('протокол старта'!C38&gt;0,'протокол старта'!C38,"")</f>
        <v>Гриценко Анастасия</v>
      </c>
      <c r="D38" s="9">
        <f>IF('протокол старта'!D38&gt;0,'протокол старта'!D38,"")</f>
        <v>119</v>
      </c>
      <c r="E38" s="9">
        <f>IF('протокол старта'!E38&gt;0,'протокол старта'!E38,"")</f>
        <v>1999</v>
      </c>
      <c r="F38" s="9" t="str">
        <f>IF('протокол старта'!F38&gt;0,'протокол старта'!F38,"")</f>
        <v>Тягло И.М.</v>
      </c>
      <c r="G38" s="16">
        <v>0.009340277777777777</v>
      </c>
      <c r="H38" s="7">
        <f>'протокол старта'!G38</f>
        <v>0.0024305555555555556</v>
      </c>
      <c r="I38" s="7">
        <f>IF(J38&gt;0,J38-MIN(J38:J57),"")</f>
        <v>0</v>
      </c>
      <c r="J38" s="7">
        <f aca="true" t="shared" si="2" ref="J38:J44">IF(G38&gt;0,G38-H38,"")</f>
        <v>0.006909722222222222</v>
      </c>
      <c r="K38" s="9">
        <f>IF(G38&gt;0,RANK(J38,J38:J57,1),"")</f>
        <v>1</v>
      </c>
      <c r="L38" s="9"/>
    </row>
    <row r="39" spans="2:12" ht="12.75">
      <c r="B39" s="9">
        <f>IF('протокол старта'!B39&gt;0,'протокол старта'!B39,"")</f>
        <v>2</v>
      </c>
      <c r="C39" s="8" t="str">
        <f>IF('протокол старта'!C39&gt;0,'протокол старта'!C39,"")</f>
        <v>Ефимова Мария</v>
      </c>
      <c r="D39" s="9">
        <f>IF('протокол старта'!D39&gt;0,'протокол старта'!D39,"")</f>
        <v>120</v>
      </c>
      <c r="E39" s="9">
        <f>IF('протокол старта'!E39&gt;0,'протокол старта'!E39,"")</f>
        <v>1999</v>
      </c>
      <c r="F39" s="9" t="str">
        <f>IF('протокол старта'!F39&gt;0,'протокол старта'!F39,"")</f>
        <v>Тягло И.М.</v>
      </c>
      <c r="G39" s="16">
        <v>0.010092592592592592</v>
      </c>
      <c r="H39" s="7">
        <f>'протокол старта'!G39</f>
        <v>0.0025462962962962965</v>
      </c>
      <c r="I39" s="7">
        <f>IF(J39&gt;0,J39-MIN(J38:J57),"")</f>
        <v>0.0006365740740740741</v>
      </c>
      <c r="J39" s="7">
        <f t="shared" si="2"/>
        <v>0.007546296296296296</v>
      </c>
      <c r="K39" s="9">
        <f>IF(G39&gt;0,RANK(J39,J38:J57,1),"")</f>
        <v>3</v>
      </c>
      <c r="L39" s="9"/>
    </row>
    <row r="40" spans="2:12" ht="12.75">
      <c r="B40" s="9">
        <f>IF('протокол старта'!B40&gt;0,'протокол старта'!B40,"")</f>
        <v>3</v>
      </c>
      <c r="C40" s="8" t="str">
        <f>IF('протокол старта'!C40&gt;0,'протокол старта'!C40,"")</f>
        <v>Лопатина Ирина</v>
      </c>
      <c r="D40" s="9">
        <f>IF('протокол старта'!D40&gt;0,'протокол старта'!D40,"")</f>
        <v>121</v>
      </c>
      <c r="E40" s="9">
        <f>IF('протокол старта'!E40&gt;0,'протокол старта'!E40,"")</f>
        <v>2000</v>
      </c>
      <c r="F40" s="9" t="str">
        <f>IF('протокол старта'!F40&gt;0,'протокол старта'!F40,"")</f>
        <v>Тягло И.М.</v>
      </c>
      <c r="G40" s="16">
        <v>0.010023148148148147</v>
      </c>
      <c r="H40" s="7">
        <f>'протокол старта'!G40</f>
        <v>0.0026620370370370374</v>
      </c>
      <c r="I40" s="7">
        <f>IF(J40&gt;0,J40-MIN(J38:J57),"")</f>
        <v>0.0004513888888888883</v>
      </c>
      <c r="J40" s="7">
        <f t="shared" si="2"/>
        <v>0.00736111111111111</v>
      </c>
      <c r="K40" s="9">
        <f>IF(G40&gt;0,RANK(J40,J38:J57,1),"")</f>
        <v>2</v>
      </c>
      <c r="L40" s="9"/>
    </row>
    <row r="41" spans="2:12" ht="12.75">
      <c r="B41" s="9">
        <f>IF('протокол старта'!B41&gt;0,'протокол старта'!B41,"")</f>
        <v>4</v>
      </c>
      <c r="C41" s="8">
        <f>IF('протокол старта'!C41&gt;0,'протокол старта'!C41,"")</f>
      </c>
      <c r="D41" s="9">
        <f>IF('протокол старта'!D41&gt;0,'протокол старта'!D41,"")</f>
      </c>
      <c r="E41" s="9">
        <f>IF('протокол старта'!E41&gt;0,'протокол старта'!E41,"")</f>
      </c>
      <c r="F41" s="9">
        <f>IF('протокол старта'!F41&gt;0,'протокол старта'!F41,"")</f>
      </c>
      <c r="G41" s="16"/>
      <c r="H41" s="7">
        <f>'протокол старта'!G41</f>
        <v>0.0027777777777777783</v>
      </c>
      <c r="I41" s="7" t="e">
        <f>IF(J41&gt;0,J41-MIN(J38:J57),"")</f>
        <v>#VALUE!</v>
      </c>
      <c r="J41" s="7">
        <f t="shared" si="2"/>
      </c>
      <c r="K41" s="9">
        <f>IF(G41&gt;0,RANK(J41,J38:J57,1),"")</f>
      </c>
      <c r="L41" s="9"/>
    </row>
    <row r="42" spans="2:12" ht="12.75">
      <c r="B42" s="9">
        <f>IF('протокол старта'!B42&gt;0,'протокол старта'!B42,"")</f>
        <v>5</v>
      </c>
      <c r="C42" s="8">
        <f>IF('протокол старта'!C42&gt;0,'протокол старта'!C42,"")</f>
      </c>
      <c r="D42" s="9">
        <f>IF('протокол старта'!D42&gt;0,'протокол старта'!D42,"")</f>
      </c>
      <c r="E42" s="9">
        <f>IF('протокол старта'!E42&gt;0,'протокол старта'!E42,"")</f>
      </c>
      <c r="F42" s="9">
        <f>IF('протокол старта'!F42&gt;0,'протокол старта'!F42,"")</f>
      </c>
      <c r="G42" s="16"/>
      <c r="H42" s="7">
        <f>'протокол старта'!G42</f>
        <v>0.0028935185185185192</v>
      </c>
      <c r="I42" s="7" t="e">
        <f>IF(J42&gt;0,J42-MIN(J38:J57),"")</f>
        <v>#VALUE!</v>
      </c>
      <c r="J42" s="7">
        <f t="shared" si="2"/>
      </c>
      <c r="K42" s="9">
        <f>IF(G42&gt;0,RANK(J42,J38:J57,1),"")</f>
      </c>
      <c r="L42" s="9"/>
    </row>
    <row r="43" spans="2:12" ht="12.75">
      <c r="B43" s="9">
        <f>IF('протокол старта'!B43&gt;0,'протокол старта'!B43,"")</f>
        <v>6</v>
      </c>
      <c r="C43" s="8">
        <f>IF('протокол старта'!C43&gt;0,'протокол старта'!C43,"")</f>
      </c>
      <c r="D43" s="9">
        <f>IF('протокол старта'!D43&gt;0,'протокол старта'!D43,"")</f>
      </c>
      <c r="E43" s="9">
        <f>IF('протокол старта'!E43&gt;0,'протокол старта'!E43,"")</f>
      </c>
      <c r="F43" s="9">
        <f>IF('протокол старта'!F43&gt;0,'протокол старта'!F43,"")</f>
      </c>
      <c r="G43" s="16"/>
      <c r="H43" s="7">
        <f>'протокол старта'!G43</f>
        <v>0.00300925925925926</v>
      </c>
      <c r="I43" s="7" t="e">
        <f>IF(J43&gt;0,J43-MIN(J38:J57),"")</f>
        <v>#VALUE!</v>
      </c>
      <c r="J43" s="7">
        <f t="shared" si="2"/>
      </c>
      <c r="K43" s="9">
        <f>IF(G43&gt;0,RANK(J43,J38:J57,1),"")</f>
      </c>
      <c r="L43" s="9"/>
    </row>
    <row r="44" spans="2:12" ht="12.75">
      <c r="B44" s="9">
        <f>IF('протокол старта'!B44&gt;0,'протокол старта'!B44,"")</f>
        <v>7</v>
      </c>
      <c r="C44" s="8">
        <f>IF('протокол старта'!C44&gt;0,'протокол старта'!C44,"")</f>
      </c>
      <c r="D44" s="9">
        <f>IF('протокол старта'!D44&gt;0,'протокол старта'!D44,"")</f>
      </c>
      <c r="E44" s="9">
        <f>IF('протокол старта'!E44&gt;0,'протокол старта'!E44,"")</f>
      </c>
      <c r="F44" s="9">
        <f>IF('протокол старта'!F44&gt;0,'протокол старта'!F44,"")</f>
      </c>
      <c r="G44" s="16"/>
      <c r="H44" s="7">
        <f>'протокол старта'!G44</f>
        <v>0.003125000000000001</v>
      </c>
      <c r="I44" s="7" t="e">
        <f>IF(J44&gt;0,J44-MIN(J38:J57),"")</f>
        <v>#VALUE!</v>
      </c>
      <c r="J44" s="7">
        <f t="shared" si="2"/>
      </c>
      <c r="K44" s="9">
        <f>IF(G44&gt;0,RANK(J44,J38:J57,1),"")</f>
      </c>
      <c r="L44" s="9"/>
    </row>
    <row r="45" spans="2:12" ht="12.75">
      <c r="B45" s="9">
        <f>IF('протокол старта'!B45&gt;0,'протокол старта'!B45,"")</f>
        <v>8</v>
      </c>
      <c r="C45" s="8">
        <f>IF('протокол старта'!C45&gt;0,'протокол старта'!C45,"")</f>
      </c>
      <c r="D45" s="9">
        <f>IF('протокол старта'!D45&gt;0,'протокол старта'!D45,"")</f>
      </c>
      <c r="E45" s="9">
        <f>IF('протокол старта'!E45&gt;0,'протокол старта'!E45,"")</f>
      </c>
      <c r="F45" s="9">
        <f>IF('протокол старта'!F45&gt;0,'протокол старта'!F45,"")</f>
      </c>
      <c r="G45" s="16"/>
      <c r="H45" s="7">
        <f>'протокол старта'!G45</f>
        <v>0.003240740740740742</v>
      </c>
      <c r="I45" s="7" t="e">
        <f>IF(J45&gt;0,J45-MIN(J38:J57),"")</f>
        <v>#VALUE!</v>
      </c>
      <c r="J45" s="7">
        <f>IF(G45&gt;0,G45-H45,"")</f>
      </c>
      <c r="K45" s="9">
        <f>IF(G45&gt;0,RANK(J45,J38:J57,1),"")</f>
      </c>
      <c r="L45" s="9"/>
    </row>
    <row r="46" spans="2:12" ht="12.75">
      <c r="B46" s="9">
        <f>IF('протокол старта'!B46&gt;0,'протокол старта'!B46,"")</f>
        <v>9</v>
      </c>
      <c r="C46" s="8">
        <f>IF('протокол старта'!C46&gt;0,'протокол старта'!C46,"")</f>
      </c>
      <c r="D46" s="9">
        <f>IF('протокол старта'!D46&gt;0,'протокол старта'!D46,"")</f>
      </c>
      <c r="E46" s="9">
        <f>IF('протокол старта'!E46&gt;0,'протокол старта'!E46,"")</f>
      </c>
      <c r="F46" s="9">
        <f>IF('протокол старта'!F46&gt;0,'протокол старта'!F46,"")</f>
      </c>
      <c r="G46" s="16"/>
      <c r="H46" s="7">
        <f>'протокол старта'!G46</f>
        <v>0.003356481481481483</v>
      </c>
      <c r="I46" s="7" t="e">
        <f>IF(J46&gt;0,J46-MIN(J38:J57),"")</f>
        <v>#VALUE!</v>
      </c>
      <c r="J46" s="7">
        <f aca="true" t="shared" si="3" ref="J46:J57">IF(G46&gt;0,G46-H46,"")</f>
      </c>
      <c r="K46" s="9">
        <f>IF(G46&gt;0,RANK(J46,J38:J57,1),"")</f>
      </c>
      <c r="L46" s="9"/>
    </row>
    <row r="47" spans="2:12" ht="12.75">
      <c r="B47" s="9">
        <f>IF('протокол старта'!B47&gt;0,'протокол старта'!B47,"")</f>
        <v>10</v>
      </c>
      <c r="C47" s="8">
        <f>IF('протокол старта'!C47&gt;0,'протокол старта'!C47,"")</f>
      </c>
      <c r="D47" s="9">
        <f>IF('протокол старта'!D47&gt;0,'протокол старта'!D47,"")</f>
      </c>
      <c r="E47" s="9">
        <f>IF('протокол старта'!E47&gt;0,'протокол старта'!E47,"")</f>
      </c>
      <c r="F47" s="9">
        <f>IF('протокол старта'!F47&gt;0,'протокол старта'!F47,"")</f>
      </c>
      <c r="G47" s="16"/>
      <c r="H47" s="7">
        <f>'протокол старта'!G47</f>
        <v>0.0034722222222222238</v>
      </c>
      <c r="I47" s="7" t="e">
        <f>IF(J47&gt;0,J47-MIN(J38:J57),"")</f>
        <v>#VALUE!</v>
      </c>
      <c r="J47" s="7">
        <f t="shared" si="3"/>
      </c>
      <c r="K47" s="9">
        <f>IF(G47&gt;0,RANK(J47,J38:J57,1),"")</f>
      </c>
      <c r="L47" s="9"/>
    </row>
    <row r="48" spans="2:12" ht="12.75">
      <c r="B48" s="9">
        <f>IF('протокол старта'!B48&gt;0,'протокол старта'!B48,"")</f>
        <v>11</v>
      </c>
      <c r="C48" s="8">
        <f>IF('протокол старта'!C48&gt;0,'протокол старта'!C48,"")</f>
      </c>
      <c r="D48" s="9">
        <f>IF('протокол старта'!D48&gt;0,'протокол старта'!D48,"")</f>
      </c>
      <c r="E48" s="9">
        <f>IF('протокол старта'!E48&gt;0,'протокол старта'!E48,"")</f>
      </c>
      <c r="F48" s="9">
        <f>IF('протокол старта'!F48&gt;0,'протокол старта'!F48,"")</f>
      </c>
      <c r="G48" s="16"/>
      <c r="H48" s="7">
        <f>'протокол старта'!G48</f>
        <v>0.0035879629629629647</v>
      </c>
      <c r="I48" s="7" t="e">
        <f>IF(J48&gt;0,J48-MIN(J38:J57),"")</f>
        <v>#VALUE!</v>
      </c>
      <c r="J48" s="7">
        <f t="shared" si="3"/>
      </c>
      <c r="K48" s="9">
        <f>IF(G48&gt;0,RANK(J48,J38:J57,1),"")</f>
      </c>
      <c r="L48" s="9"/>
    </row>
    <row r="49" spans="2:12" ht="12.75">
      <c r="B49" s="9">
        <f>IF('протокол старта'!B49&gt;0,'протокол старта'!B49,"")</f>
        <v>12</v>
      </c>
      <c r="C49" s="8">
        <f>IF('протокол старта'!C49&gt;0,'протокол старта'!C49,"")</f>
      </c>
      <c r="D49" s="9">
        <f>IF('протокол старта'!D49&gt;0,'протокол старта'!D49,"")</f>
      </c>
      <c r="E49" s="9">
        <f>IF('протокол старта'!E49&gt;0,'протокол старта'!E49,"")</f>
      </c>
      <c r="F49" s="9">
        <f>IF('протокол старта'!F49&gt;0,'протокол старта'!F49,"")</f>
      </c>
      <c r="G49" s="16"/>
      <c r="H49" s="7">
        <f>'протокол старта'!G49</f>
        <v>0.0037037037037037056</v>
      </c>
      <c r="I49" s="7" t="e">
        <f>IF(J49&gt;0,J49-MIN(J38:J57),"")</f>
        <v>#VALUE!</v>
      </c>
      <c r="J49" s="7">
        <f t="shared" si="3"/>
      </c>
      <c r="K49" s="9">
        <f>IF(G49&gt;0,RANK(J49,J38:J57,1),"")</f>
      </c>
      <c r="L49" s="9"/>
    </row>
    <row r="50" spans="2:12" ht="12.75">
      <c r="B50" s="9">
        <f>IF('протокол старта'!B50&gt;0,'протокол старта'!B50,"")</f>
        <v>13</v>
      </c>
      <c r="C50" s="8">
        <f>IF('протокол старта'!C50&gt;0,'протокол старта'!C50,"")</f>
      </c>
      <c r="D50" s="9">
        <f>IF('протокол старта'!D50&gt;0,'протокол старта'!D50,"")</f>
      </c>
      <c r="E50" s="9">
        <f>IF('протокол старта'!E50&gt;0,'протокол старта'!E50,"")</f>
      </c>
      <c r="F50" s="9">
        <f>IF('протокол старта'!F50&gt;0,'протокол старта'!F50,"")</f>
      </c>
      <c r="G50" s="16"/>
      <c r="H50" s="7">
        <f>'протокол старта'!G50</f>
        <v>0.0038194444444444465</v>
      </c>
      <c r="I50" s="7" t="e">
        <f>IF(J50&gt;0,J50-MIN(J38:J57),"")</f>
        <v>#VALUE!</v>
      </c>
      <c r="J50" s="7">
        <f t="shared" si="3"/>
      </c>
      <c r="K50" s="9">
        <f>IF(G50&gt;0,RANK(J50,J38:J57,1),"")</f>
      </c>
      <c r="L50" s="9"/>
    </row>
    <row r="51" spans="2:12" ht="12.75">
      <c r="B51" s="9">
        <f>IF('протокол старта'!B51&gt;0,'протокол старта'!B51,"")</f>
        <v>14</v>
      </c>
      <c r="C51" s="8">
        <f>IF('протокол старта'!C51&gt;0,'протокол старта'!C51,"")</f>
      </c>
      <c r="D51" s="9">
        <f>IF('протокол старта'!D51&gt;0,'протокол старта'!D51,"")</f>
      </c>
      <c r="E51" s="9">
        <f>IF('протокол старта'!E51&gt;0,'протокол старта'!E51,"")</f>
      </c>
      <c r="F51" s="9">
        <f>IF('протокол старта'!F51&gt;0,'протокол старта'!F51,"")</f>
      </c>
      <c r="G51" s="16"/>
      <c r="H51" s="7">
        <f>'протокол старта'!G51</f>
        <v>0.003935185185185187</v>
      </c>
      <c r="I51" s="7" t="e">
        <f>IF(J51&gt;0,J51-MIN(J38:J57),"")</f>
        <v>#VALUE!</v>
      </c>
      <c r="J51" s="7">
        <f t="shared" si="3"/>
      </c>
      <c r="K51" s="9">
        <f>IF(G51&gt;0,RANK(J51,J38:J57,1),"")</f>
      </c>
      <c r="L51" s="9"/>
    </row>
    <row r="52" spans="2:12" ht="12.75">
      <c r="B52" s="9">
        <f>IF('протокол старта'!B52&gt;0,'протокол старта'!B52,"")</f>
        <v>15</v>
      </c>
      <c r="C52" s="8">
        <f>IF('протокол старта'!C52&gt;0,'протокол старта'!C52,"")</f>
      </c>
      <c r="D52" s="9">
        <f>IF('протокол старта'!D52&gt;0,'протокол старта'!D52,"")</f>
      </c>
      <c r="E52" s="9">
        <f>IF('протокол старта'!E52&gt;0,'протокол старта'!E52,"")</f>
      </c>
      <c r="F52" s="9">
        <f>IF('протокол старта'!F52&gt;0,'протокол старта'!F52,"")</f>
      </c>
      <c r="G52" s="16"/>
      <c r="H52" s="7">
        <f>'протокол старта'!G52</f>
        <v>0.004050925925925928</v>
      </c>
      <c r="I52" s="7" t="e">
        <f>IF(J52&gt;0,J52-MIN(J38:J57),"")</f>
        <v>#VALUE!</v>
      </c>
      <c r="J52" s="7">
        <f t="shared" si="3"/>
      </c>
      <c r="K52" s="9">
        <f>IF(G52&gt;0,RANK(J52,J38:J57,1),"")</f>
      </c>
      <c r="L52" s="9"/>
    </row>
    <row r="53" spans="2:12" ht="12.75">
      <c r="B53" s="9">
        <f>IF('протокол старта'!B53&gt;0,'протокол старта'!B53,"")</f>
        <v>16</v>
      </c>
      <c r="C53" s="8">
        <f>IF('протокол старта'!C53&gt;0,'протокол старта'!C53,"")</f>
      </c>
      <c r="D53" s="9">
        <f>IF('протокол старта'!D53&gt;0,'протокол старта'!D53,"")</f>
      </c>
      <c r="E53" s="9">
        <f>IF('протокол старта'!E53&gt;0,'протокол старта'!E53,"")</f>
      </c>
      <c r="F53" s="9">
        <f>IF('протокол старта'!F53&gt;0,'протокол старта'!F53,"")</f>
      </c>
      <c r="G53" s="16"/>
      <c r="H53" s="7">
        <f>'протокол старта'!G53</f>
        <v>0.004166666666666669</v>
      </c>
      <c r="I53" s="7" t="e">
        <f>IF(J53&gt;0,J53-MIN(J38:J57),"")</f>
        <v>#VALUE!</v>
      </c>
      <c r="J53" s="7">
        <f t="shared" si="3"/>
      </c>
      <c r="K53" s="9">
        <f>IF(G53&gt;0,RANK(J53,J38:J57,1),"")</f>
      </c>
      <c r="L53" s="9"/>
    </row>
    <row r="54" spans="2:12" ht="12.75">
      <c r="B54" s="9">
        <f>IF('протокол старта'!B54&gt;0,'протокол старта'!B54,"")</f>
        <v>17</v>
      </c>
      <c r="C54" s="8">
        <f>IF('протокол старта'!C54&gt;0,'протокол старта'!C54,"")</f>
      </c>
      <c r="D54" s="9">
        <f>IF('протокол старта'!D54&gt;0,'протокол старта'!D54,"")</f>
      </c>
      <c r="E54" s="9">
        <f>IF('протокол старта'!E54&gt;0,'протокол старта'!E54,"")</f>
      </c>
      <c r="F54" s="9">
        <f>IF('протокол старта'!F54&gt;0,'протокол старта'!F54,"")</f>
      </c>
      <c r="G54" s="16"/>
      <c r="H54" s="7">
        <f>'протокол старта'!G54</f>
        <v>0.00428240740740741</v>
      </c>
      <c r="I54" s="7" t="e">
        <f>IF(J54&gt;0,J54-MIN(J38:J57),"")</f>
        <v>#VALUE!</v>
      </c>
      <c r="J54" s="7">
        <f t="shared" si="3"/>
      </c>
      <c r="K54" s="9">
        <f>IF(G54&gt;0,RANK(J54,J38:J57,1),"")</f>
      </c>
      <c r="L54" s="9"/>
    </row>
    <row r="55" spans="2:12" ht="12.75">
      <c r="B55" s="9">
        <f>IF('протокол старта'!B55&gt;0,'протокол старта'!B55,"")</f>
        <v>18</v>
      </c>
      <c r="C55" s="8">
        <f>IF('протокол старта'!C55&gt;0,'протокол старта'!C55,"")</f>
      </c>
      <c r="D55" s="9">
        <f>IF('протокол старта'!D55&gt;0,'протокол старта'!D55,"")</f>
      </c>
      <c r="E55" s="9">
        <f>IF('протокол старта'!E55&gt;0,'протокол старта'!E55,"")</f>
      </c>
      <c r="F55" s="9">
        <f>IF('протокол старта'!F55&gt;0,'протокол старта'!F55,"")</f>
      </c>
      <c r="G55" s="16"/>
      <c r="H55" s="7">
        <f>'протокол старта'!G55</f>
        <v>0.004398148148148151</v>
      </c>
      <c r="I55" s="7" t="e">
        <f>IF(J55&gt;0,J55-MIN(J38:J57),"")</f>
        <v>#VALUE!</v>
      </c>
      <c r="J55" s="7">
        <f t="shared" si="3"/>
      </c>
      <c r="K55" s="9">
        <f>IF(G55&gt;0,RANK(J55,J38:J57,1),"")</f>
      </c>
      <c r="L55" s="9"/>
    </row>
    <row r="56" spans="2:12" ht="12.75">
      <c r="B56" s="9">
        <f>IF('протокол старта'!B56&gt;0,'протокол старта'!B56,"")</f>
        <v>19</v>
      </c>
      <c r="C56" s="8">
        <f>IF('протокол старта'!C56&gt;0,'протокол старта'!C56,"")</f>
      </c>
      <c r="D56" s="9">
        <f>IF('протокол старта'!D56&gt;0,'протокол старта'!D56,"")</f>
      </c>
      <c r="E56" s="9">
        <f>IF('протокол старта'!E56&gt;0,'протокол старта'!E56,"")</f>
      </c>
      <c r="F56" s="9">
        <f>IF('протокол старта'!F56&gt;0,'протокол старта'!F56,"")</f>
      </c>
      <c r="G56" s="16"/>
      <c r="H56" s="7">
        <f>'протокол старта'!G56</f>
        <v>0.004513888888888892</v>
      </c>
      <c r="I56" s="7" t="e">
        <f>IF(J56&gt;0,J56-MIN(J38:J57),"")</f>
        <v>#VALUE!</v>
      </c>
      <c r="J56" s="7">
        <f t="shared" si="3"/>
      </c>
      <c r="K56" s="9">
        <f>IF(G56&gt;0,RANK(J56,J38:J57,1),"")</f>
      </c>
      <c r="L56" s="9"/>
    </row>
    <row r="57" spans="2:12" ht="12.75">
      <c r="B57" s="9">
        <f>IF('протокол старта'!B57&gt;0,'протокол старта'!B57,"")</f>
        <v>20</v>
      </c>
      <c r="C57" s="8">
        <f>IF('протокол старта'!C57&gt;0,'протокол старта'!C57,"")</f>
      </c>
      <c r="D57" s="9">
        <f>IF('протокол старта'!D57&gt;0,'протокол старта'!D57,"")</f>
      </c>
      <c r="E57" s="9">
        <f>IF('протокол старта'!E57&gt;0,'протокол старта'!E57,"")</f>
      </c>
      <c r="F57" s="9">
        <f>IF('протокол старта'!F57&gt;0,'протокол старта'!F57,"")</f>
      </c>
      <c r="G57" s="16"/>
      <c r="H57" s="7">
        <f>'протокол старта'!G57</f>
        <v>0.004629629629629633</v>
      </c>
      <c r="I57" s="7" t="e">
        <f>IF(J57&gt;0,J57-MIN(J38:J57),"")</f>
        <v>#VALUE!</v>
      </c>
      <c r="J57" s="7">
        <f t="shared" si="3"/>
      </c>
      <c r="K57" s="9">
        <f>IF(G57&gt;0,RANK(J57,J38:J57,1),"")</f>
      </c>
      <c r="L57" s="9"/>
    </row>
    <row r="58" spans="2:12" ht="12.75">
      <c r="B58" s="22"/>
      <c r="C58" s="28"/>
      <c r="D58" s="22"/>
      <c r="E58" s="22"/>
      <c r="F58" s="22"/>
      <c r="G58" s="29"/>
      <c r="H58" s="27"/>
      <c r="I58" s="27"/>
      <c r="J58" s="27"/>
      <c r="K58" s="22"/>
      <c r="L58" s="22"/>
    </row>
    <row r="59" spans="2:12" ht="12.75">
      <c r="B59" s="2"/>
      <c r="C59" s="1" t="s">
        <v>37</v>
      </c>
      <c r="D59" s="30" t="str">
        <f>'протокол старта'!C59</f>
        <v>девушки 2001 - 2002 г.р.</v>
      </c>
      <c r="E59" s="30"/>
      <c r="F59" s="30"/>
      <c r="G59" s="1"/>
      <c r="H59" s="32" t="s">
        <v>12</v>
      </c>
      <c r="I59" s="32"/>
      <c r="J59" s="32"/>
      <c r="K59" s="33">
        <f>'протокол старта'!F59</f>
        <v>0.6666666666666666</v>
      </c>
      <c r="L59" s="30"/>
    </row>
    <row r="60" spans="2:12" ht="12.75">
      <c r="B60" s="2"/>
      <c r="C60" s="1" t="s">
        <v>15</v>
      </c>
      <c r="D60" s="30" t="str">
        <f>'протокол старта'!C60</f>
        <v>2 км</v>
      </c>
      <c r="E60" s="30"/>
      <c r="F60" s="1"/>
      <c r="G60" s="1"/>
      <c r="H60" s="6"/>
      <c r="I60" s="6"/>
      <c r="J60" s="6"/>
      <c r="K60" s="5"/>
      <c r="L60" s="1"/>
    </row>
    <row r="61" spans="2:9" ht="12.75">
      <c r="B61" s="1"/>
      <c r="C61" s="1" t="s">
        <v>13</v>
      </c>
      <c r="D61" s="30">
        <f>'протокол старта'!C61</f>
        <v>0</v>
      </c>
      <c r="E61" s="30"/>
      <c r="F61" s="1"/>
      <c r="G61" s="1"/>
      <c r="H61" s="1"/>
      <c r="I61" s="1"/>
    </row>
    <row r="63" spans="2:12" ht="38.25">
      <c r="B63" s="3" t="s">
        <v>1</v>
      </c>
      <c r="C63" s="4" t="s">
        <v>2</v>
      </c>
      <c r="D63" s="4" t="s">
        <v>9</v>
      </c>
      <c r="E63" s="4" t="s">
        <v>10</v>
      </c>
      <c r="F63" s="4" t="s">
        <v>3</v>
      </c>
      <c r="G63" s="4" t="s">
        <v>4</v>
      </c>
      <c r="H63" s="4" t="s">
        <v>5</v>
      </c>
      <c r="I63" s="4" t="s">
        <v>20</v>
      </c>
      <c r="J63" s="4" t="s">
        <v>6</v>
      </c>
      <c r="K63" s="4" t="s">
        <v>7</v>
      </c>
      <c r="L63" s="4" t="s">
        <v>8</v>
      </c>
    </row>
    <row r="64" spans="2:12" ht="12.75">
      <c r="B64" s="9">
        <f>IF('протокол старта'!B64&gt;0,'протокол старта'!B64,"")</f>
        <v>1</v>
      </c>
      <c r="C64" s="8" t="str">
        <f>IF('протокол старта'!C64&gt;0,'протокол старта'!C64,"")</f>
        <v>Крупина Анастасия</v>
      </c>
      <c r="D64" s="9">
        <f>IF('протокол старта'!D64&gt;0,'протокол старта'!D64,"")</f>
        <v>122</v>
      </c>
      <c r="E64" s="9">
        <f>IF('протокол старта'!E64&gt;0,'протокол старта'!E64,"")</f>
        <v>2002</v>
      </c>
      <c r="F64" s="9" t="str">
        <f>IF('протокол старта'!F64&gt;0,'протокол старта'!F64,"")</f>
        <v>Тягло И.М.</v>
      </c>
      <c r="G64" s="16">
        <v>0.010659722222222221</v>
      </c>
      <c r="H64" s="7">
        <f>'протокол старта'!G64</f>
        <v>0.002777777777777778</v>
      </c>
      <c r="I64" s="7">
        <f>IF(J64&gt;0,J64-MIN(J64:J83),"")</f>
        <v>0</v>
      </c>
      <c r="J64" s="7">
        <f aca="true" t="shared" si="4" ref="J64:J70">IF(G64&gt;0,G64-H64,"")</f>
        <v>0.007881944444444443</v>
      </c>
      <c r="K64" s="9">
        <f>IF(G64&gt;0,RANK(J64,J64:J83,1),"")</f>
        <v>1</v>
      </c>
      <c r="L64" s="9"/>
    </row>
    <row r="65" spans="2:12" ht="12.75">
      <c r="B65" s="9">
        <f>IF('протокол старта'!B65&gt;0,'протокол старта'!B65,"")</f>
        <v>2</v>
      </c>
      <c r="C65" s="8">
        <f>IF('протокол старта'!C65&gt;0,'протокол старта'!C65,"")</f>
      </c>
      <c r="D65" s="9">
        <f>IF('протокол старта'!D65&gt;0,'протокол старта'!D65,"")</f>
      </c>
      <c r="E65" s="9">
        <f>IF('протокол старта'!E65&gt;0,'протокол старта'!E65,"")</f>
      </c>
      <c r="F65" s="9">
        <f>IF('протокол старта'!F65&gt;0,'протокол старта'!F65,"")</f>
      </c>
      <c r="G65" s="16"/>
      <c r="H65" s="7">
        <f>'протокол старта'!G65</f>
        <v>0.003125</v>
      </c>
      <c r="I65" s="7" t="e">
        <f>IF(J65&gt;0,J65-MIN(J64:J83),"")</f>
        <v>#VALUE!</v>
      </c>
      <c r="J65" s="7">
        <f t="shared" si="4"/>
      </c>
      <c r="K65" s="9">
        <f>IF(G65&gt;0,RANK(J65,J64:J83,1),"")</f>
      </c>
      <c r="L65" s="9"/>
    </row>
    <row r="66" spans="2:12" ht="12.75">
      <c r="B66" s="9">
        <f>IF('протокол старта'!B66&gt;0,'протокол старта'!B66,"")</f>
        <v>3</v>
      </c>
      <c r="C66" s="8">
        <f>IF('протокол старта'!C66&gt;0,'протокол старта'!C66,"")</f>
      </c>
      <c r="D66" s="9">
        <f>IF('протокол старта'!D66&gt;0,'протокол старта'!D66,"")</f>
      </c>
      <c r="E66" s="9">
        <f>IF('протокол старта'!E66&gt;0,'протокол старта'!E66,"")</f>
      </c>
      <c r="F66" s="9">
        <f>IF('протокол старта'!F66&gt;0,'протокол старта'!F66,"")</f>
      </c>
      <c r="G66" s="16"/>
      <c r="H66" s="7">
        <f>'протокол старта'!G66</f>
        <v>0.0034722222222222225</v>
      </c>
      <c r="I66" s="7" t="e">
        <f>IF(J66&gt;0,J66-MIN(J64:J83),"")</f>
        <v>#VALUE!</v>
      </c>
      <c r="J66" s="7">
        <f t="shared" si="4"/>
      </c>
      <c r="K66" s="9">
        <f>IF(G66&gt;0,RANK(J66,J64:J83,1),"")</f>
      </c>
      <c r="L66" s="9"/>
    </row>
    <row r="67" spans="2:12" ht="12.75">
      <c r="B67" s="9">
        <f>IF('протокол старта'!B67&gt;0,'протокол старта'!B67,"")</f>
        <v>4</v>
      </c>
      <c r="C67" s="8">
        <f>IF('протокол старта'!C67&gt;0,'протокол старта'!C67,"")</f>
      </c>
      <c r="D67" s="9">
        <f>IF('протокол старта'!D67&gt;0,'протокол старта'!D67,"")</f>
      </c>
      <c r="E67" s="9">
        <f>IF('протокол старта'!E67&gt;0,'протокол старта'!E67,"")</f>
      </c>
      <c r="F67" s="9">
        <f>IF('протокол старта'!F67&gt;0,'протокол старта'!F67,"")</f>
      </c>
      <c r="G67" s="16"/>
      <c r="H67" s="7">
        <f>'протокол старта'!G67</f>
        <v>0.0038194444444444448</v>
      </c>
      <c r="I67" s="7" t="e">
        <f>IF(J67&gt;0,J67-MIN(J64:J83),"")</f>
        <v>#VALUE!</v>
      </c>
      <c r="J67" s="7">
        <f t="shared" si="4"/>
      </c>
      <c r="K67" s="9">
        <f>IF(G67&gt;0,RANK(J67,J64:J83,1),"")</f>
      </c>
      <c r="L67" s="9"/>
    </row>
    <row r="68" spans="2:12" ht="12.75">
      <c r="B68" s="9">
        <f>IF('протокол старта'!B68&gt;0,'протокол старта'!B68,"")</f>
        <v>5</v>
      </c>
      <c r="C68" s="8">
        <f>IF('протокол старта'!C68&gt;0,'протокол старта'!C68,"")</f>
      </c>
      <c r="D68" s="9">
        <f>IF('протокол старта'!D68&gt;0,'протокол старта'!D68,"")</f>
      </c>
      <c r="E68" s="9">
        <f>IF('протокол старта'!E68&gt;0,'протокол старта'!E68,"")</f>
      </c>
      <c r="F68" s="9">
        <f>IF('протокол старта'!F68&gt;0,'протокол старта'!F68,"")</f>
      </c>
      <c r="G68" s="16"/>
      <c r="H68" s="7">
        <f>'протокол старта'!G68</f>
        <v>0.004166666666666667</v>
      </c>
      <c r="I68" s="7" t="e">
        <f>IF(J68&gt;0,J68-MIN(J64:J83),"")</f>
        <v>#VALUE!</v>
      </c>
      <c r="J68" s="7">
        <f t="shared" si="4"/>
      </c>
      <c r="K68" s="9">
        <f>IF(G68&gt;0,RANK(J68,J64:J83,1),"")</f>
      </c>
      <c r="L68" s="9"/>
    </row>
    <row r="69" spans="2:12" ht="12.75">
      <c r="B69" s="9">
        <f>IF('протокол старта'!B69&gt;0,'протокол старта'!B69,"")</f>
        <v>6</v>
      </c>
      <c r="C69" s="8">
        <f>IF('протокол старта'!C69&gt;0,'протокол старта'!C69,"")</f>
      </c>
      <c r="D69" s="9">
        <f>IF('протокол старта'!D69&gt;0,'протокол старта'!D69,"")</f>
      </c>
      <c r="E69" s="9">
        <f>IF('протокол старта'!E69&gt;0,'протокол старта'!E69,"")</f>
      </c>
      <c r="F69" s="9">
        <f>IF('протокол старта'!F69&gt;0,'протокол старта'!F69,"")</f>
      </c>
      <c r="G69" s="16"/>
      <c r="H69" s="7">
        <f>'протокол старта'!G69</f>
        <v>0.0045138888888888885</v>
      </c>
      <c r="I69" s="7" t="e">
        <f>IF(J69&gt;0,J69-MIN(J64:J83),"")</f>
        <v>#VALUE!</v>
      </c>
      <c r="J69" s="7">
        <f t="shared" si="4"/>
      </c>
      <c r="K69" s="9">
        <f>IF(G69&gt;0,RANK(J69,J64:J83,1),"")</f>
      </c>
      <c r="L69" s="9"/>
    </row>
    <row r="70" spans="2:12" ht="12.75">
      <c r="B70" s="9">
        <f>IF('протокол старта'!B70&gt;0,'протокол старта'!B70,"")</f>
        <v>7</v>
      </c>
      <c r="C70" s="8">
        <f>IF('протокол старта'!C70&gt;0,'протокол старта'!C70,"")</f>
      </c>
      <c r="D70" s="9">
        <f>IF('протокол старта'!D70&gt;0,'протокол старта'!D70,"")</f>
      </c>
      <c r="E70" s="9">
        <f>IF('протокол старта'!E70&gt;0,'протокол старта'!E70,"")</f>
      </c>
      <c r="F70" s="9">
        <f>IF('протокол старта'!F70&gt;0,'протокол старта'!F70,"")</f>
      </c>
      <c r="G70" s="16"/>
      <c r="H70" s="7">
        <f>'протокол старта'!G70</f>
        <v>0.00486111111111111</v>
      </c>
      <c r="I70" s="7" t="e">
        <f>IF(J70&gt;0,J70-MIN(J64:J83),"")</f>
        <v>#VALUE!</v>
      </c>
      <c r="J70" s="7">
        <f t="shared" si="4"/>
      </c>
      <c r="K70" s="9">
        <f>IF(G70&gt;0,RANK(J70,J64:J83,1),"")</f>
      </c>
      <c r="L70" s="9"/>
    </row>
    <row r="71" spans="2:12" ht="12.75">
      <c r="B71" s="9">
        <f>IF('протокол старта'!B71&gt;0,'протокол старта'!B71,"")</f>
        <v>8</v>
      </c>
      <c r="C71" s="8">
        <f>IF('протокол старта'!C71&gt;0,'протокол старта'!C71,"")</f>
      </c>
      <c r="D71" s="9">
        <f>IF('протокол старта'!D71&gt;0,'протокол старта'!D71,"")</f>
      </c>
      <c r="E71" s="9">
        <f>IF('протокол старта'!E71&gt;0,'протокол старта'!E71,"")</f>
      </c>
      <c r="F71" s="9">
        <f>IF('протокол старта'!F71&gt;0,'протокол старта'!F71,"")</f>
      </c>
      <c r="G71" s="16"/>
      <c r="H71" s="7">
        <f>'протокол старта'!G71</f>
        <v>0.005208333333333332</v>
      </c>
      <c r="I71" s="7" t="e">
        <f>IF(J71&gt;0,J71-MIN(J64:J83),"")</f>
        <v>#VALUE!</v>
      </c>
      <c r="J71" s="7">
        <f>IF(G71&gt;0,G71-H71,"")</f>
      </c>
      <c r="K71" s="9">
        <f>IF(G71&gt;0,RANK(J71,J64:J83,1),"")</f>
      </c>
      <c r="L71" s="9"/>
    </row>
    <row r="72" spans="2:12" ht="12.75">
      <c r="B72" s="9">
        <f>IF('протокол старта'!B72&gt;0,'протокол старта'!B72,"")</f>
        <v>9</v>
      </c>
      <c r="C72" s="8">
        <f>IF('протокол старта'!C72&gt;0,'протокол старта'!C72,"")</f>
      </c>
      <c r="D72" s="9">
        <f>IF('протокол старта'!D72&gt;0,'протокол старта'!D72,"")</f>
      </c>
      <c r="E72" s="9">
        <f>IF('протокол старта'!E72&gt;0,'протокол старта'!E72,"")</f>
      </c>
      <c r="F72" s="9">
        <f>IF('протокол старта'!F72&gt;0,'протокол старта'!F72,"")</f>
      </c>
      <c r="G72" s="16"/>
      <c r="H72" s="7">
        <f>'протокол старта'!G72</f>
        <v>0.005555555555555554</v>
      </c>
      <c r="I72" s="7" t="e">
        <f>IF(J72&gt;0,J72-MIN(J64:J83),"")</f>
        <v>#VALUE!</v>
      </c>
      <c r="J72" s="7">
        <f aca="true" t="shared" si="5" ref="J72:J83">IF(G72&gt;0,G72-H72,"")</f>
      </c>
      <c r="K72" s="9">
        <f>IF(G72&gt;0,RANK(J72,J64:J83,1),"")</f>
      </c>
      <c r="L72" s="9"/>
    </row>
    <row r="73" spans="2:12" ht="12.75">
      <c r="B73" s="9">
        <f>IF('протокол старта'!B73&gt;0,'протокол старта'!B73,"")</f>
        <v>10</v>
      </c>
      <c r="C73" s="8">
        <f>IF('протокол старта'!C73&gt;0,'протокол старта'!C73,"")</f>
      </c>
      <c r="D73" s="9">
        <f>IF('протокол старта'!D73&gt;0,'протокол старта'!D73,"")</f>
      </c>
      <c r="E73" s="9">
        <f>IF('протокол старта'!E73&gt;0,'протокол старта'!E73,"")</f>
      </c>
      <c r="F73" s="9">
        <f>IF('протокол старта'!F73&gt;0,'протокол старта'!F73,"")</f>
      </c>
      <c r="G73" s="16"/>
      <c r="H73" s="7">
        <f>'протокол старта'!G73</f>
        <v>0.005902777777777776</v>
      </c>
      <c r="I73" s="7" t="e">
        <f>IF(J73&gt;0,J73-MIN(J64:J83),"")</f>
        <v>#VALUE!</v>
      </c>
      <c r="J73" s="7">
        <f t="shared" si="5"/>
      </c>
      <c r="K73" s="9">
        <f>IF(G73&gt;0,RANK(J73,J64:J83,1),"")</f>
      </c>
      <c r="L73" s="9"/>
    </row>
    <row r="74" spans="2:12" ht="12.75">
      <c r="B74" s="9">
        <f>IF('протокол старта'!B74&gt;0,'протокол старта'!B74,"")</f>
        <v>11</v>
      </c>
      <c r="C74" s="8">
        <f>IF('протокол старта'!C74&gt;0,'протокол старта'!C74,"")</f>
      </c>
      <c r="D74" s="9">
        <f>IF('протокол старта'!D74&gt;0,'протокол старта'!D74,"")</f>
      </c>
      <c r="E74" s="9">
        <f>IF('протокол старта'!E74&gt;0,'протокол старта'!E74,"")</f>
      </c>
      <c r="F74" s="9">
        <f>IF('протокол старта'!F74&gt;0,'протокол старта'!F74,"")</f>
      </c>
      <c r="G74" s="16"/>
      <c r="H74" s="7">
        <f>'протокол старта'!G74</f>
        <v>0.006249999999999998</v>
      </c>
      <c r="I74" s="7" t="e">
        <f>IF(J74&gt;0,J74-MIN(J64:J83),"")</f>
        <v>#VALUE!</v>
      </c>
      <c r="J74" s="7">
        <f t="shared" si="5"/>
      </c>
      <c r="K74" s="9">
        <f>IF(G74&gt;0,RANK(J74,J64:J83,1),"")</f>
      </c>
      <c r="L74" s="9"/>
    </row>
    <row r="75" spans="2:12" ht="12.75">
      <c r="B75" s="9">
        <f>IF('протокол старта'!B75&gt;0,'протокол старта'!B75,"")</f>
        <v>12</v>
      </c>
      <c r="C75" s="8">
        <f>IF('протокол старта'!C75&gt;0,'протокол старта'!C75,"")</f>
      </c>
      <c r="D75" s="9">
        <f>IF('протокол старта'!D75&gt;0,'протокол старта'!D75,"")</f>
      </c>
      <c r="E75" s="9">
        <f>IF('протокол старта'!E75&gt;0,'протокол старта'!E75,"")</f>
      </c>
      <c r="F75" s="9">
        <f>IF('протокол старта'!F75&gt;0,'протокол старта'!F75,"")</f>
      </c>
      <c r="G75" s="16"/>
      <c r="H75" s="7">
        <f>'протокол старта'!G75</f>
        <v>0.00659722222222222</v>
      </c>
      <c r="I75" s="7" t="e">
        <f>IF(J75&gt;0,J75-MIN(J64:J83),"")</f>
        <v>#VALUE!</v>
      </c>
      <c r="J75" s="7">
        <f t="shared" si="5"/>
      </c>
      <c r="K75" s="9">
        <f>IF(G75&gt;0,RANK(J75,J64:J83,1),"")</f>
      </c>
      <c r="L75" s="9"/>
    </row>
    <row r="76" spans="2:12" ht="12.75">
      <c r="B76" s="9">
        <f>IF('протокол старта'!B76&gt;0,'протокол старта'!B76,"")</f>
        <v>13</v>
      </c>
      <c r="C76" s="8">
        <f>IF('протокол старта'!C76&gt;0,'протокол старта'!C76,"")</f>
      </c>
      <c r="D76" s="9">
        <f>IF('протокол старта'!D76&gt;0,'протокол старта'!D76,"")</f>
      </c>
      <c r="E76" s="9">
        <f>IF('протокол старта'!E76&gt;0,'протокол старта'!E76,"")</f>
      </c>
      <c r="F76" s="9">
        <f>IF('протокол старта'!F76&gt;0,'протокол старта'!F76,"")</f>
      </c>
      <c r="G76" s="16"/>
      <c r="H76" s="7">
        <f>'протокол старта'!G76</f>
        <v>0.0069444444444444415</v>
      </c>
      <c r="I76" s="7" t="e">
        <f>IF(J76&gt;0,J76-MIN(J64:J83),"")</f>
        <v>#VALUE!</v>
      </c>
      <c r="J76" s="7">
        <f t="shared" si="5"/>
      </c>
      <c r="K76" s="9">
        <f>IF(G76&gt;0,RANK(J76,J64:J83,1),"")</f>
      </c>
      <c r="L76" s="9"/>
    </row>
    <row r="77" spans="2:12" ht="12.75">
      <c r="B77" s="9">
        <f>IF('протокол старта'!B77&gt;0,'протокол старта'!B77,"")</f>
        <v>14</v>
      </c>
      <c r="C77" s="8">
        <f>IF('протокол старта'!C77&gt;0,'протокол старта'!C77,"")</f>
      </c>
      <c r="D77" s="9">
        <f>IF('протокол старта'!D77&gt;0,'протокол старта'!D77,"")</f>
      </c>
      <c r="E77" s="9">
        <f>IF('протокол старта'!E77&gt;0,'протокол старта'!E77,"")</f>
      </c>
      <c r="F77" s="9">
        <f>IF('протокол старта'!F77&gt;0,'протокол старта'!F77,"")</f>
      </c>
      <c r="G77" s="16"/>
      <c r="H77" s="7">
        <f>'протокол старта'!G77</f>
        <v>0.007291666666666663</v>
      </c>
      <c r="I77" s="7" t="e">
        <f>IF(J77&gt;0,J77-MIN(J64:J83),"")</f>
        <v>#VALUE!</v>
      </c>
      <c r="J77" s="7">
        <f t="shared" si="5"/>
      </c>
      <c r="K77" s="9">
        <f>IF(G77&gt;0,RANK(J77,J64:J83,1),"")</f>
      </c>
      <c r="L77" s="9"/>
    </row>
    <row r="78" spans="2:12" ht="12.75">
      <c r="B78" s="9">
        <f>IF('протокол старта'!B78&gt;0,'протокол старта'!B78,"")</f>
        <v>15</v>
      </c>
      <c r="C78" s="8">
        <f>IF('протокол старта'!C78&gt;0,'протокол старта'!C78,"")</f>
      </c>
      <c r="D78" s="9">
        <f>IF('протокол старта'!D78&gt;0,'протокол старта'!D78,"")</f>
      </c>
      <c r="E78" s="9">
        <f>IF('протокол старта'!E78&gt;0,'протокол старта'!E78,"")</f>
      </c>
      <c r="F78" s="9">
        <f>IF('протокол старта'!F78&gt;0,'протокол старта'!F78,"")</f>
      </c>
      <c r="G78" s="16"/>
      <c r="H78" s="7">
        <f>'протокол старта'!G78</f>
        <v>0.007638888888888885</v>
      </c>
      <c r="I78" s="7" t="e">
        <f>IF(J78&gt;0,J78-MIN(J64:J83),"")</f>
        <v>#VALUE!</v>
      </c>
      <c r="J78" s="7">
        <f t="shared" si="5"/>
      </c>
      <c r="K78" s="9">
        <f>IF(G78&gt;0,RANK(J78,J64:J83,1),"")</f>
      </c>
      <c r="L78" s="9"/>
    </row>
    <row r="79" spans="2:12" ht="12.75">
      <c r="B79" s="9">
        <f>IF('протокол старта'!B79&gt;0,'протокол старта'!B79,"")</f>
        <v>16</v>
      </c>
      <c r="C79" s="8">
        <f>IF('протокол старта'!C79&gt;0,'протокол старта'!C79,"")</f>
      </c>
      <c r="D79" s="9">
        <f>IF('протокол старта'!D79&gt;0,'протокол старта'!D79,"")</f>
      </c>
      <c r="E79" s="9">
        <f>IF('протокол старта'!E79&gt;0,'протокол старта'!E79,"")</f>
      </c>
      <c r="F79" s="9">
        <f>IF('протокол старта'!F79&gt;0,'протокол старта'!F79,"")</f>
      </c>
      <c r="G79" s="16"/>
      <c r="H79" s="7">
        <f>'протокол старта'!G79</f>
        <v>0.007986111111111107</v>
      </c>
      <c r="I79" s="7" t="e">
        <f>IF(J79&gt;0,J79-MIN(J64:J83),"")</f>
        <v>#VALUE!</v>
      </c>
      <c r="J79" s="7">
        <f t="shared" si="5"/>
      </c>
      <c r="K79" s="9">
        <f>IF(G79&gt;0,RANK(J79,J64:J83,1),"")</f>
      </c>
      <c r="L79" s="9"/>
    </row>
    <row r="80" spans="2:12" ht="12.75">
      <c r="B80" s="9">
        <f>IF('протокол старта'!B80&gt;0,'протокол старта'!B80,"")</f>
        <v>17</v>
      </c>
      <c r="C80" s="8">
        <f>IF('протокол старта'!C80&gt;0,'протокол старта'!C80,"")</f>
      </c>
      <c r="D80" s="9">
        <f>IF('протокол старта'!D80&gt;0,'протокол старта'!D80,"")</f>
      </c>
      <c r="E80" s="9">
        <f>IF('протокол старта'!E80&gt;0,'протокол старта'!E80,"")</f>
      </c>
      <c r="F80" s="9">
        <f>IF('протокол старта'!F80&gt;0,'протокол старта'!F80,"")</f>
      </c>
      <c r="G80" s="16"/>
      <c r="H80" s="7">
        <f>'протокол старта'!G80</f>
        <v>0.00833333333333333</v>
      </c>
      <c r="I80" s="7" t="e">
        <f>IF(J80&gt;0,J80-MIN(J64:J83),"")</f>
        <v>#VALUE!</v>
      </c>
      <c r="J80" s="7">
        <f t="shared" si="5"/>
      </c>
      <c r="K80" s="9">
        <f>IF(G80&gt;0,RANK(J80,J64:J83,1),"")</f>
      </c>
      <c r="L80" s="9"/>
    </row>
    <row r="81" spans="2:12" ht="12.75">
      <c r="B81" s="9">
        <f>IF('протокол старта'!B81&gt;0,'протокол старта'!B81,"")</f>
        <v>18</v>
      </c>
      <c r="C81" s="8">
        <f>IF('протокол старта'!C81&gt;0,'протокол старта'!C81,"")</f>
      </c>
      <c r="D81" s="9">
        <f>IF('протокол старта'!D81&gt;0,'протокол старта'!D81,"")</f>
      </c>
      <c r="E81" s="9">
        <f>IF('протокол старта'!E81&gt;0,'протокол старта'!E81,"")</f>
      </c>
      <c r="F81" s="9">
        <f>IF('протокол старта'!F81&gt;0,'протокол старта'!F81,"")</f>
      </c>
      <c r="G81" s="16"/>
      <c r="H81" s="7">
        <f>'протокол старта'!G81</f>
        <v>0.008680555555555552</v>
      </c>
      <c r="I81" s="7" t="e">
        <f>IF(J81&gt;0,J81-MIN(J64:J83),"")</f>
        <v>#VALUE!</v>
      </c>
      <c r="J81" s="7">
        <f t="shared" si="5"/>
      </c>
      <c r="K81" s="9">
        <f>IF(G81&gt;0,RANK(J81,J64:J83,1),"")</f>
      </c>
      <c r="L81" s="9"/>
    </row>
    <row r="82" spans="2:12" ht="12.75">
      <c r="B82" s="9">
        <f>IF('протокол старта'!B82&gt;0,'протокол старта'!B82,"")</f>
        <v>19</v>
      </c>
      <c r="C82" s="8">
        <f>IF('протокол старта'!C82&gt;0,'протокол старта'!C82,"")</f>
      </c>
      <c r="D82" s="9">
        <f>IF('протокол старта'!D82&gt;0,'протокол старта'!D82,"")</f>
      </c>
      <c r="E82" s="9">
        <f>IF('протокол старта'!E82&gt;0,'протокол старта'!E82,"")</f>
      </c>
      <c r="F82" s="9">
        <f>IF('протокол старта'!F82&gt;0,'протокол старта'!F82,"")</f>
      </c>
      <c r="G82" s="16"/>
      <c r="H82" s="7">
        <f>'протокол старта'!G82</f>
        <v>0.009027777777777775</v>
      </c>
      <c r="I82" s="7" t="e">
        <f>IF(J82&gt;0,J82-MIN(J64:J83),"")</f>
        <v>#VALUE!</v>
      </c>
      <c r="J82" s="7">
        <f t="shared" si="5"/>
      </c>
      <c r="K82" s="9">
        <f>IF(G82&gt;0,RANK(J82,J64:J83,1),"")</f>
      </c>
      <c r="L82" s="9"/>
    </row>
    <row r="83" spans="2:12" ht="12.75">
      <c r="B83" s="9">
        <f>IF('протокол старта'!B83&gt;0,'протокол старта'!B83,"")</f>
        <v>20</v>
      </c>
      <c r="C83" s="8">
        <f>IF('протокол старта'!C83&gt;0,'протокол старта'!C83,"")</f>
      </c>
      <c r="D83" s="9">
        <f>IF('протокол старта'!D83&gt;0,'протокол старта'!D83,"")</f>
      </c>
      <c r="E83" s="9">
        <f>IF('протокол старта'!E83&gt;0,'протокол старта'!E83,"")</f>
      </c>
      <c r="F83" s="9">
        <f>IF('протокол старта'!F83&gt;0,'протокол старта'!F83,"")</f>
      </c>
      <c r="G83" s="16"/>
      <c r="H83" s="7">
        <f>'протокол старта'!G83</f>
        <v>0.009374999999999998</v>
      </c>
      <c r="I83" s="7" t="e">
        <f>IF(J83&gt;0,J83-MIN(J64:J83),"")</f>
        <v>#VALUE!</v>
      </c>
      <c r="J83" s="7">
        <f t="shared" si="5"/>
      </c>
      <c r="K83" s="9">
        <f>IF(G83&gt;0,RANK(J83,J64:J83,1),"")</f>
      </c>
      <c r="L83" s="9"/>
    </row>
    <row r="84" spans="2:12" ht="12.75">
      <c r="B84" s="22"/>
      <c r="C84" s="28"/>
      <c r="D84" s="22"/>
      <c r="E84" s="22"/>
      <c r="F84" s="22"/>
      <c r="G84" s="29"/>
      <c r="H84" s="27"/>
      <c r="I84" s="27"/>
      <c r="J84" s="27"/>
      <c r="K84" s="22"/>
      <c r="L84" s="22"/>
    </row>
    <row r="85" spans="2:12" ht="12.75">
      <c r="B85" s="2"/>
      <c r="C85" s="1" t="s">
        <v>37</v>
      </c>
      <c r="D85" s="30">
        <f>'протокол старта'!C85</f>
        <v>0</v>
      </c>
      <c r="E85" s="30"/>
      <c r="F85" s="30"/>
      <c r="G85" s="1"/>
      <c r="H85" s="32" t="s">
        <v>12</v>
      </c>
      <c r="I85" s="32"/>
      <c r="J85" s="32"/>
      <c r="K85" s="33">
        <f>'протокол старта'!F85</f>
        <v>0.6666666666666666</v>
      </c>
      <c r="L85" s="30"/>
    </row>
    <row r="86" spans="2:12" ht="12.75">
      <c r="B86" s="2"/>
      <c r="C86" s="1" t="s">
        <v>15</v>
      </c>
      <c r="D86" s="30">
        <f>'протокол старта'!C86</f>
        <v>0</v>
      </c>
      <c r="E86" s="30"/>
      <c r="F86" s="1"/>
      <c r="G86" s="1"/>
      <c r="H86" s="6"/>
      <c r="I86" s="6"/>
      <c r="J86" s="6"/>
      <c r="K86" s="5"/>
      <c r="L86" s="1"/>
    </row>
    <row r="87" spans="2:9" ht="12.75">
      <c r="B87" s="1"/>
      <c r="C87" s="1" t="s">
        <v>13</v>
      </c>
      <c r="D87" s="30">
        <f>'протокол старта'!C87</f>
        <v>0</v>
      </c>
      <c r="E87" s="30"/>
      <c r="F87" s="1"/>
      <c r="G87" s="1"/>
      <c r="H87" s="1"/>
      <c r="I87" s="1"/>
    </row>
    <row r="89" spans="2:12" ht="38.25">
      <c r="B89" s="3" t="s">
        <v>1</v>
      </c>
      <c r="C89" s="4" t="s">
        <v>2</v>
      </c>
      <c r="D89" s="4" t="s">
        <v>9</v>
      </c>
      <c r="E89" s="4" t="s">
        <v>10</v>
      </c>
      <c r="F89" s="4" t="s">
        <v>3</v>
      </c>
      <c r="G89" s="4" t="s">
        <v>4</v>
      </c>
      <c r="H89" s="4" t="s">
        <v>5</v>
      </c>
      <c r="I89" s="4" t="s">
        <v>20</v>
      </c>
      <c r="J89" s="4" t="s">
        <v>6</v>
      </c>
      <c r="K89" s="4" t="s">
        <v>7</v>
      </c>
      <c r="L89" s="4" t="s">
        <v>8</v>
      </c>
    </row>
    <row r="90" spans="2:12" ht="12.75">
      <c r="B90" s="9">
        <f>IF('протокол старта'!B90&gt;0,'протокол старта'!B90,"")</f>
        <v>1</v>
      </c>
      <c r="C90" s="8">
        <f>IF('протокол старта'!C90&gt;0,'протокол старта'!C90,"")</f>
      </c>
      <c r="D90" s="9">
        <f>IF('протокол старта'!D90&gt;0,'протокол старта'!D90,"")</f>
      </c>
      <c r="E90" s="9">
        <f>IF('протокол старта'!E90&gt;0,'протокол старта'!E90,"")</f>
      </c>
      <c r="F90" s="9">
        <f>IF('протокол старта'!F90&gt;0,'протокол старта'!F90,"")</f>
      </c>
      <c r="G90" s="16"/>
      <c r="H90" s="7">
        <f>'протокол старта'!G90</f>
        <v>0.00034722222222222224</v>
      </c>
      <c r="I90" s="7" t="e">
        <f>IF(J90&gt;0,J90-MIN(J90:J109),"")</f>
        <v>#VALUE!</v>
      </c>
      <c r="J90" s="7">
        <f aca="true" t="shared" si="6" ref="J90:J96">IF(G90&gt;0,G90-H90,"")</f>
      </c>
      <c r="K90" s="9">
        <f>IF(G90&gt;0,RANK(J90,J90:J109,1),"")</f>
      </c>
      <c r="L90" s="9"/>
    </row>
    <row r="91" spans="2:12" ht="12.75">
      <c r="B91" s="9">
        <f>IF('протокол старта'!B91&gt;0,'протокол старта'!B91,"")</f>
        <v>2</v>
      </c>
      <c r="C91" s="8">
        <f>IF('протокол старта'!C91&gt;0,'протокол старта'!C91,"")</f>
      </c>
      <c r="D91" s="9">
        <f>IF('протокол старта'!D91&gt;0,'протокол старта'!D91,"")</f>
      </c>
      <c r="E91" s="9">
        <f>IF('протокол старта'!E91&gt;0,'протокол старта'!E91,"")</f>
      </c>
      <c r="F91" s="9">
        <f>IF('протокол старта'!F91&gt;0,'протокол старта'!F91,"")</f>
      </c>
      <c r="G91" s="16"/>
      <c r="H91" s="7">
        <f>'протокол старта'!G91</f>
        <v>0.0006944444444444445</v>
      </c>
      <c r="I91" s="7" t="e">
        <f>IF(J91&gt;0,J91-MIN(J90:J109),"")</f>
        <v>#VALUE!</v>
      </c>
      <c r="J91" s="7">
        <f t="shared" si="6"/>
      </c>
      <c r="K91" s="9">
        <f>IF(G91&gt;0,RANK(J91,J90:J109,1),"")</f>
      </c>
      <c r="L91" s="9"/>
    </row>
    <row r="92" spans="2:12" ht="12.75">
      <c r="B92" s="9">
        <f>IF('протокол старта'!B92&gt;0,'протокол старта'!B92,"")</f>
        <v>3</v>
      </c>
      <c r="C92" s="8">
        <f>IF('протокол старта'!C92&gt;0,'протокол старта'!C92,"")</f>
      </c>
      <c r="D92" s="9">
        <f>IF('протокол старта'!D92&gt;0,'протокол старта'!D92,"")</f>
      </c>
      <c r="E92" s="9">
        <f>IF('протокол старта'!E92&gt;0,'протокол старта'!E92,"")</f>
      </c>
      <c r="F92" s="9">
        <f>IF('протокол старта'!F92&gt;0,'протокол старта'!F92,"")</f>
      </c>
      <c r="G92" s="16"/>
      <c r="H92" s="7">
        <f>'протокол старта'!G92</f>
        <v>0.0010416666666666667</v>
      </c>
      <c r="I92" s="7" t="e">
        <f>IF(J92&gt;0,J92-MIN(J90:J109),"")</f>
        <v>#VALUE!</v>
      </c>
      <c r="J92" s="7">
        <f t="shared" si="6"/>
      </c>
      <c r="K92" s="9">
        <f>IF(G92&gt;0,RANK(J92,J90:J109,1),"")</f>
      </c>
      <c r="L92" s="9"/>
    </row>
    <row r="93" spans="2:12" ht="12.75">
      <c r="B93" s="9">
        <f>IF('протокол старта'!B93&gt;0,'протокол старта'!B93,"")</f>
        <v>4</v>
      </c>
      <c r="C93" s="8">
        <f>IF('протокол старта'!C93&gt;0,'протокол старта'!C93,"")</f>
      </c>
      <c r="D93" s="9">
        <f>IF('протокол старта'!D93&gt;0,'протокол старта'!D93,"")</f>
      </c>
      <c r="E93" s="9">
        <f>IF('протокол старта'!E93&gt;0,'протокол старта'!E93,"")</f>
      </c>
      <c r="F93" s="9">
        <f>IF('протокол старта'!F93&gt;0,'протокол старта'!F93,"")</f>
      </c>
      <c r="G93" s="16"/>
      <c r="H93" s="7">
        <f>'протокол старта'!G93</f>
        <v>0.001388888888888889</v>
      </c>
      <c r="I93" s="7" t="e">
        <f>IF(J93&gt;0,J93-MIN(J90:J109),"")</f>
        <v>#VALUE!</v>
      </c>
      <c r="J93" s="7">
        <f t="shared" si="6"/>
      </c>
      <c r="K93" s="9">
        <f>IF(G93&gt;0,RANK(J93,J90:J109,1),"")</f>
      </c>
      <c r="L93" s="9"/>
    </row>
    <row r="94" spans="2:12" ht="12.75">
      <c r="B94" s="9">
        <f>IF('протокол старта'!B94&gt;0,'протокол старта'!B94,"")</f>
        <v>5</v>
      </c>
      <c r="C94" s="8">
        <f>IF('протокол старта'!C94&gt;0,'протокол старта'!C94,"")</f>
      </c>
      <c r="D94" s="9">
        <f>IF('протокол старта'!D94&gt;0,'протокол старта'!D94,"")</f>
      </c>
      <c r="E94" s="9">
        <f>IF('протокол старта'!E94&gt;0,'протокол старта'!E94,"")</f>
      </c>
      <c r="F94" s="9">
        <f>IF('протокол старта'!F94&gt;0,'протокол старта'!F94,"")</f>
      </c>
      <c r="G94" s="16"/>
      <c r="H94" s="7">
        <f>'протокол старта'!G94</f>
        <v>0.0017361111111111112</v>
      </c>
      <c r="I94" s="7" t="e">
        <f>IF(J94&gt;0,J94-MIN(J90:J109),"")</f>
        <v>#VALUE!</v>
      </c>
      <c r="J94" s="7">
        <f t="shared" si="6"/>
      </c>
      <c r="K94" s="9">
        <f>IF(G94&gt;0,RANK(J94,J90:J109,1),"")</f>
      </c>
      <c r="L94" s="9"/>
    </row>
    <row r="95" spans="2:12" ht="12.75">
      <c r="B95" s="9">
        <f>IF('протокол старта'!B95&gt;0,'протокол старта'!B95,"")</f>
        <v>6</v>
      </c>
      <c r="C95" s="8">
        <f>IF('протокол старта'!C95&gt;0,'протокол старта'!C95,"")</f>
      </c>
      <c r="D95" s="9">
        <f>IF('протокол старта'!D95&gt;0,'протокол старта'!D95,"")</f>
      </c>
      <c r="E95" s="9">
        <f>IF('протокол старта'!E95&gt;0,'протокол старта'!E95,"")</f>
      </c>
      <c r="F95" s="9">
        <f>IF('протокол старта'!F95&gt;0,'протокол старта'!F95,"")</f>
      </c>
      <c r="G95" s="16"/>
      <c r="H95" s="7">
        <f>'протокол старта'!G95</f>
        <v>0.0020833333333333333</v>
      </c>
      <c r="I95" s="7" t="e">
        <f>IF(J95&gt;0,J95-MIN(J90:J109),"")</f>
        <v>#VALUE!</v>
      </c>
      <c r="J95" s="7">
        <f t="shared" si="6"/>
      </c>
      <c r="K95" s="9">
        <f>IF(G95&gt;0,RANK(J95,J90:J109,1),"")</f>
      </c>
      <c r="L95" s="9"/>
    </row>
    <row r="96" spans="2:12" ht="12.75">
      <c r="B96" s="9">
        <f>IF('протокол старта'!B96&gt;0,'протокол старта'!B96,"")</f>
        <v>7</v>
      </c>
      <c r="C96" s="8">
        <f>IF('протокол старта'!C96&gt;0,'протокол старта'!C96,"")</f>
      </c>
      <c r="D96" s="9">
        <f>IF('протокол старта'!D96&gt;0,'протокол старта'!D96,"")</f>
      </c>
      <c r="E96" s="9">
        <f>IF('протокол старта'!E96&gt;0,'протокол старта'!E96,"")</f>
      </c>
      <c r="F96" s="9">
        <f>IF('протокол старта'!F96&gt;0,'протокол старта'!F96,"")</f>
      </c>
      <c r="G96" s="16"/>
      <c r="H96" s="7">
        <f>'протокол старта'!G96</f>
        <v>0.0024305555555555556</v>
      </c>
      <c r="I96" s="7" t="e">
        <f>IF(J96&gt;0,J96-MIN(J90:J109),"")</f>
        <v>#VALUE!</v>
      </c>
      <c r="J96" s="7">
        <f t="shared" si="6"/>
      </c>
      <c r="K96" s="9">
        <f>IF(G96&gt;0,RANK(J96,J90:J109,1),"")</f>
      </c>
      <c r="L96" s="9"/>
    </row>
    <row r="97" spans="2:12" ht="12.75">
      <c r="B97" s="9">
        <f>IF('протокол старта'!B97&gt;0,'протокол старта'!B97,"")</f>
        <v>8</v>
      </c>
      <c r="C97" s="8">
        <f>IF('протокол старта'!C97&gt;0,'протокол старта'!C97,"")</f>
      </c>
      <c r="D97" s="9">
        <f>IF('протокол старта'!D97&gt;0,'протокол старта'!D97,"")</f>
      </c>
      <c r="E97" s="9">
        <f>IF('протокол старта'!E97&gt;0,'протокол старта'!E97,"")</f>
      </c>
      <c r="F97" s="9">
        <f>IF('протокол старта'!F97&gt;0,'протокол старта'!F97,"")</f>
      </c>
      <c r="G97" s="16"/>
      <c r="H97" s="7">
        <f>'протокол старта'!G97</f>
        <v>0.002777777777777778</v>
      </c>
      <c r="I97" s="7" t="e">
        <f>IF(J97&gt;0,J97-MIN(J90:J109),"")</f>
        <v>#VALUE!</v>
      </c>
      <c r="J97" s="7">
        <f>IF(G97&gt;0,G97-H97,"")</f>
      </c>
      <c r="K97" s="9">
        <f>IF(G97&gt;0,RANK(J97,J90:J109,1),"")</f>
      </c>
      <c r="L97" s="9"/>
    </row>
    <row r="98" spans="2:12" ht="12.75">
      <c r="B98" s="9">
        <f>IF('протокол старта'!B98&gt;0,'протокол старта'!B98,"")</f>
        <v>9</v>
      </c>
      <c r="C98" s="8">
        <f>IF('протокол старта'!C98&gt;0,'протокол старта'!C98,"")</f>
      </c>
      <c r="D98" s="9">
        <f>IF('протокол старта'!D98&gt;0,'протокол старта'!D98,"")</f>
      </c>
      <c r="E98" s="9">
        <f>IF('протокол старта'!E98&gt;0,'протокол старта'!E98,"")</f>
      </c>
      <c r="F98" s="9">
        <f>IF('протокол старта'!F98&gt;0,'протокол старта'!F98,"")</f>
      </c>
      <c r="G98" s="16"/>
      <c r="H98" s="7">
        <f>'протокол старта'!G98</f>
        <v>0.003125</v>
      </c>
      <c r="I98" s="7" t="e">
        <f>IF(J98&gt;0,J98-MIN(J90:J109),"")</f>
        <v>#VALUE!</v>
      </c>
      <c r="J98" s="7">
        <f aca="true" t="shared" si="7" ref="J98:J109">IF(G98&gt;0,G98-H98,"")</f>
      </c>
      <c r="K98" s="9">
        <f>IF(G98&gt;0,RANK(J98,J90:J109,1),"")</f>
      </c>
      <c r="L98" s="9"/>
    </row>
    <row r="99" spans="2:12" ht="12.75">
      <c r="B99" s="9">
        <f>IF('протокол старта'!B99&gt;0,'протокол старта'!B99,"")</f>
        <v>10</v>
      </c>
      <c r="C99" s="8">
        <f>IF('протокол старта'!C99&gt;0,'протокол старта'!C99,"")</f>
      </c>
      <c r="D99" s="9">
        <f>IF('протокол старта'!D99&gt;0,'протокол старта'!D99,"")</f>
      </c>
      <c r="E99" s="9">
        <f>IF('протокол старта'!E99&gt;0,'протокол старта'!E99,"")</f>
      </c>
      <c r="F99" s="9">
        <f>IF('протокол старта'!F99&gt;0,'протокол старта'!F99,"")</f>
      </c>
      <c r="G99" s="16"/>
      <c r="H99" s="7">
        <f>'протокол старта'!G99</f>
        <v>0.0034722222222222225</v>
      </c>
      <c r="I99" s="7" t="e">
        <f>IF(J99&gt;0,J99-MIN(J90:J109),"")</f>
        <v>#VALUE!</v>
      </c>
      <c r="J99" s="7">
        <f t="shared" si="7"/>
      </c>
      <c r="K99" s="9">
        <f>IF(G99&gt;0,RANK(J99,J90:J109,1),"")</f>
      </c>
      <c r="L99" s="9"/>
    </row>
    <row r="100" spans="2:12" ht="12.75">
      <c r="B100" s="9">
        <f>IF('протокол старта'!B100&gt;0,'протокол старта'!B100,"")</f>
        <v>11</v>
      </c>
      <c r="C100" s="8">
        <f>IF('протокол старта'!C100&gt;0,'протокол старта'!C100,"")</f>
      </c>
      <c r="D100" s="9">
        <f>IF('протокол старта'!D100&gt;0,'протокол старта'!D100,"")</f>
      </c>
      <c r="E100" s="9">
        <f>IF('протокол старта'!E100&gt;0,'протокол старта'!E100,"")</f>
      </c>
      <c r="F100" s="9">
        <f>IF('протокол старта'!F100&gt;0,'протокол старта'!F100,"")</f>
      </c>
      <c r="G100" s="16"/>
      <c r="H100" s="7">
        <f>'протокол старта'!G100</f>
        <v>0.0038194444444444448</v>
      </c>
      <c r="I100" s="7" t="e">
        <f>IF(J100&gt;0,J100-MIN(J90:J109),"")</f>
        <v>#VALUE!</v>
      </c>
      <c r="J100" s="7">
        <f t="shared" si="7"/>
      </c>
      <c r="K100" s="9">
        <f>IF(G100&gt;0,RANK(J100,J90:J109,1),"")</f>
      </c>
      <c r="L100" s="9"/>
    </row>
    <row r="101" spans="2:12" ht="12.75">
      <c r="B101" s="9">
        <f>IF('протокол старта'!B101&gt;0,'протокол старта'!B101,"")</f>
        <v>12</v>
      </c>
      <c r="C101" s="8">
        <f>IF('протокол старта'!C101&gt;0,'протокол старта'!C101,"")</f>
      </c>
      <c r="D101" s="9">
        <f>IF('протокол старта'!D101&gt;0,'протокол старта'!D101,"")</f>
      </c>
      <c r="E101" s="9">
        <f>IF('протокол старта'!E101&gt;0,'протокол старта'!E101,"")</f>
      </c>
      <c r="F101" s="9">
        <f>IF('протокол старта'!F101&gt;0,'протокол старта'!F101,"")</f>
      </c>
      <c r="G101" s="16"/>
      <c r="H101" s="7">
        <f>'протокол старта'!G101</f>
        <v>0.004166666666666667</v>
      </c>
      <c r="I101" s="7" t="e">
        <f>IF(J101&gt;0,J101-MIN(J90:J109),"")</f>
        <v>#VALUE!</v>
      </c>
      <c r="J101" s="7">
        <f t="shared" si="7"/>
      </c>
      <c r="K101" s="9">
        <f>IF(G101&gt;0,RANK(J101,J90:J109,1),"")</f>
      </c>
      <c r="L101" s="9"/>
    </row>
    <row r="102" spans="2:12" ht="12.75">
      <c r="B102" s="9">
        <f>IF('протокол старта'!B102&gt;0,'протокол старта'!B102,"")</f>
        <v>13</v>
      </c>
      <c r="C102" s="8">
        <f>IF('протокол старта'!C102&gt;0,'протокол старта'!C102,"")</f>
      </c>
      <c r="D102" s="9">
        <f>IF('протокол старта'!D102&gt;0,'протокол старта'!D102,"")</f>
      </c>
      <c r="E102" s="9">
        <f>IF('протокол старта'!E102&gt;0,'протокол старта'!E102,"")</f>
      </c>
      <c r="F102" s="9">
        <f>IF('протокол старта'!F102&gt;0,'протокол старта'!F102,"")</f>
      </c>
      <c r="G102" s="16"/>
      <c r="H102" s="7">
        <f>'протокол старта'!G102</f>
        <v>0.0045138888888888885</v>
      </c>
      <c r="I102" s="7" t="e">
        <f>IF(J102&gt;0,J102-MIN(J90:J109),"")</f>
        <v>#VALUE!</v>
      </c>
      <c r="J102" s="7">
        <f t="shared" si="7"/>
      </c>
      <c r="K102" s="9">
        <f>IF(G102&gt;0,RANK(J102,J90:J109,1),"")</f>
      </c>
      <c r="L102" s="9"/>
    </row>
    <row r="103" spans="2:12" ht="12.75">
      <c r="B103" s="9">
        <f>IF('протокол старта'!B103&gt;0,'протокол старта'!B103,"")</f>
        <v>14</v>
      </c>
      <c r="C103" s="8">
        <f>IF('протокол старта'!C103&gt;0,'протокол старта'!C103,"")</f>
      </c>
      <c r="D103" s="9">
        <f>IF('протокол старта'!D103&gt;0,'протокол старта'!D103,"")</f>
      </c>
      <c r="E103" s="9">
        <f>IF('протокол старта'!E103&gt;0,'протокол старта'!E103,"")</f>
      </c>
      <c r="F103" s="9">
        <f>IF('протокол старта'!F103&gt;0,'протокол старта'!F103,"")</f>
      </c>
      <c r="G103" s="16"/>
      <c r="H103" s="7">
        <f>'протокол старта'!G103</f>
        <v>0.00486111111111111</v>
      </c>
      <c r="I103" s="7" t="e">
        <f>IF(J103&gt;0,J103-MIN(J90:J109),"")</f>
        <v>#VALUE!</v>
      </c>
      <c r="J103" s="7">
        <f t="shared" si="7"/>
      </c>
      <c r="K103" s="9">
        <f>IF(G103&gt;0,RANK(J103,J90:J109,1),"")</f>
      </c>
      <c r="L103" s="9"/>
    </row>
    <row r="104" spans="2:12" ht="12.75">
      <c r="B104" s="9">
        <f>IF('протокол старта'!B104&gt;0,'протокол старта'!B104,"")</f>
        <v>15</v>
      </c>
      <c r="C104" s="8">
        <f>IF('протокол старта'!C104&gt;0,'протокол старта'!C104,"")</f>
      </c>
      <c r="D104" s="9">
        <f>IF('протокол старта'!D104&gt;0,'протокол старта'!D104,"")</f>
      </c>
      <c r="E104" s="9">
        <f>IF('протокол старта'!E104&gt;0,'протокол старта'!E104,"")</f>
      </c>
      <c r="F104" s="9">
        <f>IF('протокол старта'!F104&gt;0,'протокол старта'!F104,"")</f>
      </c>
      <c r="G104" s="16"/>
      <c r="H104" s="7">
        <f>'протокол старта'!G104</f>
        <v>0.005208333333333332</v>
      </c>
      <c r="I104" s="7" t="e">
        <f>IF(J104&gt;0,J104-MIN(J90:J109),"")</f>
        <v>#VALUE!</v>
      </c>
      <c r="J104" s="7">
        <f t="shared" si="7"/>
      </c>
      <c r="K104" s="9">
        <f>IF(G104&gt;0,RANK(J104,J90:J109,1),"")</f>
      </c>
      <c r="L104" s="9"/>
    </row>
    <row r="105" spans="2:12" ht="12.75">
      <c r="B105" s="9">
        <f>IF('протокол старта'!B105&gt;0,'протокол старта'!B105,"")</f>
        <v>16</v>
      </c>
      <c r="C105" s="8">
        <f>IF('протокол старта'!C105&gt;0,'протокол старта'!C105,"")</f>
      </c>
      <c r="D105" s="9">
        <f>IF('протокол старта'!D105&gt;0,'протокол старта'!D105,"")</f>
      </c>
      <c r="E105" s="9">
        <f>IF('протокол старта'!E105&gt;0,'протокол старта'!E105,"")</f>
      </c>
      <c r="F105" s="9">
        <f>IF('протокол старта'!F105&gt;0,'протокол старта'!F105,"")</f>
      </c>
      <c r="G105" s="16"/>
      <c r="H105" s="7">
        <f>'протокол старта'!G105</f>
        <v>0.005555555555555554</v>
      </c>
      <c r="I105" s="7" t="e">
        <f>IF(J105&gt;0,J105-MIN(J90:J109),"")</f>
        <v>#VALUE!</v>
      </c>
      <c r="J105" s="7">
        <f t="shared" si="7"/>
      </c>
      <c r="K105" s="9">
        <f>IF(G105&gt;0,RANK(J105,J90:J109,1),"")</f>
      </c>
      <c r="L105" s="9"/>
    </row>
    <row r="106" spans="2:12" ht="12.75">
      <c r="B106" s="9">
        <f>IF('протокол старта'!B106&gt;0,'протокол старта'!B106,"")</f>
        <v>17</v>
      </c>
      <c r="C106" s="8">
        <f>IF('протокол старта'!C106&gt;0,'протокол старта'!C106,"")</f>
      </c>
      <c r="D106" s="9">
        <f>IF('протокол старта'!D106&gt;0,'протокол старта'!D106,"")</f>
      </c>
      <c r="E106" s="9">
        <f>IF('протокол старта'!E106&gt;0,'протокол старта'!E106,"")</f>
      </c>
      <c r="F106" s="9">
        <f>IF('протокол старта'!F106&gt;0,'протокол старта'!F106,"")</f>
      </c>
      <c r="G106" s="16"/>
      <c r="H106" s="7">
        <f>'протокол старта'!G106</f>
        <v>0.005902777777777776</v>
      </c>
      <c r="I106" s="7" t="e">
        <f>IF(J106&gt;0,J106-MIN(J90:J109),"")</f>
        <v>#VALUE!</v>
      </c>
      <c r="J106" s="7">
        <f t="shared" si="7"/>
      </c>
      <c r="K106" s="9">
        <f>IF(G106&gt;0,RANK(J106,J90:J109,1),"")</f>
      </c>
      <c r="L106" s="9"/>
    </row>
    <row r="107" spans="2:12" ht="12.75">
      <c r="B107" s="9">
        <f>IF('протокол старта'!B107&gt;0,'протокол старта'!B107,"")</f>
        <v>18</v>
      </c>
      <c r="C107" s="8">
        <f>IF('протокол старта'!C107&gt;0,'протокол старта'!C107,"")</f>
      </c>
      <c r="D107" s="9">
        <f>IF('протокол старта'!D107&gt;0,'протокол старта'!D107,"")</f>
      </c>
      <c r="E107" s="9">
        <f>IF('протокол старта'!E107&gt;0,'протокол старта'!E107,"")</f>
      </c>
      <c r="F107" s="9">
        <f>IF('протокол старта'!F107&gt;0,'протокол старта'!F107,"")</f>
      </c>
      <c r="G107" s="16"/>
      <c r="H107" s="7">
        <f>'протокол старта'!G107</f>
        <v>0.006249999999999998</v>
      </c>
      <c r="I107" s="7" t="e">
        <f>IF(J107&gt;0,J107-MIN(J90:J109),"")</f>
        <v>#VALUE!</v>
      </c>
      <c r="J107" s="7">
        <f t="shared" si="7"/>
      </c>
      <c r="K107" s="9">
        <f>IF(G107&gt;0,RANK(J107,J90:J109,1),"")</f>
      </c>
      <c r="L107" s="9"/>
    </row>
    <row r="108" spans="2:12" ht="12.75">
      <c r="B108" s="9">
        <f>IF('протокол старта'!B108&gt;0,'протокол старта'!B108,"")</f>
        <v>19</v>
      </c>
      <c r="C108" s="8">
        <f>IF('протокол старта'!C108&gt;0,'протокол старта'!C108,"")</f>
      </c>
      <c r="D108" s="9">
        <f>IF('протокол старта'!D108&gt;0,'протокол старта'!D108,"")</f>
      </c>
      <c r="E108" s="9">
        <f>IF('протокол старта'!E108&gt;0,'протокол старта'!E108,"")</f>
      </c>
      <c r="F108" s="9">
        <f>IF('протокол старта'!F108&gt;0,'протокол старта'!F108,"")</f>
      </c>
      <c r="G108" s="16"/>
      <c r="H108" s="7">
        <f>'протокол старта'!G108</f>
        <v>0.00659722222222222</v>
      </c>
      <c r="I108" s="7" t="e">
        <f>IF(J108&gt;0,J108-MIN(J90:J109),"")</f>
        <v>#VALUE!</v>
      </c>
      <c r="J108" s="7">
        <f t="shared" si="7"/>
      </c>
      <c r="K108" s="9">
        <f>IF(G108&gt;0,RANK(J108,J90:J109,1),"")</f>
      </c>
      <c r="L108" s="9"/>
    </row>
    <row r="109" spans="2:12" ht="12.75">
      <c r="B109" s="9">
        <f>IF('протокол старта'!B109&gt;0,'протокол старта'!B109,"")</f>
        <v>20</v>
      </c>
      <c r="C109" s="8">
        <f>IF('протокол старта'!C109&gt;0,'протокол старта'!C109,"")</f>
      </c>
      <c r="D109" s="9">
        <f>IF('протокол старта'!D109&gt;0,'протокол старта'!D109,"")</f>
      </c>
      <c r="E109" s="9">
        <f>IF('протокол старта'!E109&gt;0,'протокол старта'!E109,"")</f>
      </c>
      <c r="F109" s="9">
        <f>IF('протокол старта'!F109&gt;0,'протокол старта'!F109,"")</f>
      </c>
      <c r="G109" s="16"/>
      <c r="H109" s="7">
        <f>'протокол старта'!G109</f>
        <v>0.0069444444444444415</v>
      </c>
      <c r="I109" s="7" t="e">
        <f>IF(J109&gt;0,J109-MIN(J90:J109),"")</f>
        <v>#VALUE!</v>
      </c>
      <c r="J109" s="7">
        <f t="shared" si="7"/>
      </c>
      <c r="K109" s="9">
        <f>IF(G109&gt;0,RANK(J109,J90:J109,1),"")</f>
      </c>
      <c r="L109" s="9"/>
    </row>
    <row r="112" spans="3:7" ht="12.75">
      <c r="C112" t="s">
        <v>16</v>
      </c>
      <c r="F112" s="30" t="s">
        <v>17</v>
      </c>
      <c r="G112" s="30"/>
    </row>
    <row r="114" spans="3:7" ht="12.75">
      <c r="C114" t="s">
        <v>18</v>
      </c>
      <c r="F114" s="30" t="s">
        <v>17</v>
      </c>
      <c r="G114" s="30"/>
    </row>
  </sheetData>
  <sheetProtection/>
  <mergeCells count="26">
    <mergeCell ref="B4:L4"/>
    <mergeCell ref="C3:K3"/>
    <mergeCell ref="D34:E34"/>
    <mergeCell ref="D35:E35"/>
    <mergeCell ref="H33:J33"/>
    <mergeCell ref="K33:L33"/>
    <mergeCell ref="D8:E8"/>
    <mergeCell ref="F112:G112"/>
    <mergeCell ref="D59:F59"/>
    <mergeCell ref="H59:J59"/>
    <mergeCell ref="K59:L59"/>
    <mergeCell ref="D60:E60"/>
    <mergeCell ref="H85:J85"/>
    <mergeCell ref="K85:L85"/>
    <mergeCell ref="D61:E61"/>
    <mergeCell ref="D85:F85"/>
    <mergeCell ref="F114:G114"/>
    <mergeCell ref="H6:J6"/>
    <mergeCell ref="K6:L6"/>
    <mergeCell ref="H7:J7"/>
    <mergeCell ref="K7:L7"/>
    <mergeCell ref="D7:F7"/>
    <mergeCell ref="D9:E9"/>
    <mergeCell ref="D33:F33"/>
    <mergeCell ref="D86:E86"/>
    <mergeCell ref="D87:E87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114"/>
  <sheetViews>
    <sheetView tabSelected="1" zoomScalePageLayoutView="0" workbookViewId="0" topLeftCell="A1">
      <selection activeCell="D116" sqref="D116"/>
    </sheetView>
  </sheetViews>
  <sheetFormatPr defaultColWidth="9.140625" defaultRowHeight="12.75"/>
  <cols>
    <col min="1" max="1" width="3.8515625" style="34" customWidth="1"/>
    <col min="2" max="2" width="7.8515625" style="34" customWidth="1"/>
    <col min="3" max="3" width="25.00390625" style="34" customWidth="1"/>
    <col min="4" max="4" width="9.7109375" style="34" customWidth="1"/>
    <col min="5" max="5" width="9.140625" style="34" customWidth="1"/>
    <col min="6" max="6" width="13.8515625" style="34" customWidth="1"/>
    <col min="7" max="7" width="10.8515625" style="34" customWidth="1"/>
    <col min="8" max="8" width="10.00390625" style="34" customWidth="1"/>
    <col min="9" max="9" width="11.421875" style="34" customWidth="1"/>
  </cols>
  <sheetData>
    <row r="3" spans="3:8" ht="12.75">
      <c r="C3" s="35" t="s">
        <v>32</v>
      </c>
      <c r="D3" s="35"/>
      <c r="E3" s="35"/>
      <c r="F3" s="35"/>
      <c r="G3" s="35"/>
      <c r="H3" s="35"/>
    </row>
    <row r="4" spans="2:9" ht="12.75">
      <c r="B4" s="35" t="str">
        <f>'протокол старта'!B4:G4</f>
        <v>открытого первенства ШСК "Лидер" по кроссу среди лыжников-гонщиков.</v>
      </c>
      <c r="C4" s="35"/>
      <c r="D4" s="35"/>
      <c r="E4" s="35"/>
      <c r="F4" s="35"/>
      <c r="G4" s="35"/>
      <c r="H4" s="35"/>
      <c r="I4" s="35"/>
    </row>
    <row r="5" spans="2:7" ht="12.75">
      <c r="B5" s="36"/>
      <c r="C5" s="36"/>
      <c r="D5" s="36"/>
      <c r="E5" s="36"/>
      <c r="F5" s="36"/>
      <c r="G5" s="36"/>
    </row>
    <row r="6" spans="2:9" ht="12.75">
      <c r="B6" s="35" t="s">
        <v>33</v>
      </c>
      <c r="C6" s="35"/>
      <c r="D6" s="35"/>
      <c r="E6" s="35"/>
      <c r="F6" s="35"/>
      <c r="G6" s="37" t="s">
        <v>11</v>
      </c>
      <c r="H6" s="37"/>
      <c r="I6" s="36" t="str">
        <f>'протокол старта'!F6</f>
        <v>27.09.2014 г.</v>
      </c>
    </row>
    <row r="7" spans="2:9" ht="12.75">
      <c r="B7" s="38"/>
      <c r="C7" s="36" t="s">
        <v>37</v>
      </c>
      <c r="D7" s="35" t="str">
        <f>'протокол старта'!C7</f>
        <v>девушки 1997 - 1998 г.р.</v>
      </c>
      <c r="E7" s="35"/>
      <c r="F7" s="35"/>
      <c r="G7" s="37" t="s">
        <v>12</v>
      </c>
      <c r="H7" s="37"/>
      <c r="I7" s="39">
        <f>'протокол старта'!F7</f>
        <v>0.6666666666666666</v>
      </c>
    </row>
    <row r="8" spans="2:9" ht="12.75">
      <c r="B8" s="38"/>
      <c r="C8" s="36" t="s">
        <v>15</v>
      </c>
      <c r="D8" s="35" t="str">
        <f>'протокол старта'!C8</f>
        <v>2 км</v>
      </c>
      <c r="E8" s="35"/>
      <c r="F8" s="36"/>
      <c r="G8" s="40"/>
      <c r="H8" s="40"/>
      <c r="I8" s="36"/>
    </row>
    <row r="9" spans="2:7" ht="12.75" hidden="1">
      <c r="B9" s="36"/>
      <c r="C9" s="36" t="s">
        <v>13</v>
      </c>
      <c r="D9" s="35">
        <f>'протокол старта'!C9</f>
        <v>0</v>
      </c>
      <c r="E9" s="35"/>
      <c r="F9" s="36"/>
      <c r="G9" s="36"/>
    </row>
    <row r="11" spans="2:9" ht="38.25">
      <c r="B11" s="41" t="s">
        <v>34</v>
      </c>
      <c r="C11" s="42" t="s">
        <v>2</v>
      </c>
      <c r="D11" s="42" t="s">
        <v>9</v>
      </c>
      <c r="E11" s="42" t="s">
        <v>10</v>
      </c>
      <c r="F11" s="42" t="s">
        <v>52</v>
      </c>
      <c r="G11" s="42" t="s">
        <v>6</v>
      </c>
      <c r="H11" s="42" t="s">
        <v>20</v>
      </c>
      <c r="I11" s="42" t="s">
        <v>8</v>
      </c>
    </row>
    <row r="12" spans="2:9" ht="12.75">
      <c r="B12" s="43">
        <f>'протокол финиша'!K12</f>
        <v>1</v>
      </c>
      <c r="C12" s="44" t="str">
        <f>'протокол финиша'!C12</f>
        <v>Прокофьева Виктория</v>
      </c>
      <c r="D12" s="43">
        <f>'протокол финиша'!D12</f>
        <v>117</v>
      </c>
      <c r="E12" s="43">
        <f>'протокол финиша'!E12</f>
        <v>1998</v>
      </c>
      <c r="F12" s="43" t="str">
        <f>'протокол финиша'!F12</f>
        <v>Тягло И.М.</v>
      </c>
      <c r="G12" s="45">
        <f>'протокол финиша'!J12</f>
        <v>0.007187500000000001</v>
      </c>
      <c r="H12" s="45">
        <f>'протокол финиша'!I12</f>
        <v>0</v>
      </c>
      <c r="I12" s="43"/>
    </row>
    <row r="13" spans="2:9" ht="12.75">
      <c r="B13" s="43">
        <f>'протокол финиша'!K13</f>
        <v>2</v>
      </c>
      <c r="C13" s="44" t="str">
        <f>'протокол финиша'!C13</f>
        <v>Завизион Татьяна</v>
      </c>
      <c r="D13" s="43">
        <f>'протокол финиша'!D13</f>
        <v>118</v>
      </c>
      <c r="E13" s="43">
        <f>'протокол финиша'!E13</f>
        <v>1998</v>
      </c>
      <c r="F13" s="43" t="str">
        <f>'протокол финиша'!F13</f>
        <v>Тягло И.М.</v>
      </c>
      <c r="G13" s="45">
        <f>'протокол финиша'!J13</f>
        <v>0.009537037037037037</v>
      </c>
      <c r="H13" s="45">
        <f>'протокол финиша'!I13</f>
        <v>0.0023495370370370354</v>
      </c>
      <c r="I13" s="43"/>
    </row>
    <row r="14" spans="2:9" ht="12.75" hidden="1">
      <c r="B14" s="43">
        <f>'протокол финиша'!K14</f>
      </c>
      <c r="C14" s="44">
        <f>'протокол финиша'!C14</f>
      </c>
      <c r="D14" s="43">
        <f>'протокол финиша'!D14</f>
      </c>
      <c r="E14" s="43">
        <f>'протокол финиша'!E14</f>
      </c>
      <c r="F14" s="43">
        <f>'протокол финиша'!F14</f>
      </c>
      <c r="G14" s="45">
        <f>'протокол финиша'!J14</f>
      </c>
      <c r="H14" s="45" t="e">
        <f>'протокол финиша'!I14</f>
        <v>#VALUE!</v>
      </c>
      <c r="I14" s="43"/>
    </row>
    <row r="15" spans="2:9" ht="12.75" hidden="1">
      <c r="B15" s="43">
        <f>'протокол финиша'!K15</f>
      </c>
      <c r="C15" s="44">
        <f>'протокол финиша'!C15</f>
      </c>
      <c r="D15" s="43">
        <f>'протокол финиша'!D15</f>
      </c>
      <c r="E15" s="43">
        <f>'протокол финиша'!E15</f>
      </c>
      <c r="F15" s="43">
        <f>'протокол финиша'!F15</f>
      </c>
      <c r="G15" s="45">
        <f>'протокол финиша'!J15</f>
      </c>
      <c r="H15" s="45" t="e">
        <f>'протокол финиша'!I15</f>
        <v>#VALUE!</v>
      </c>
      <c r="I15" s="43"/>
    </row>
    <row r="16" spans="2:9" ht="12.75" hidden="1">
      <c r="B16" s="43">
        <f>'протокол финиша'!K16</f>
      </c>
      <c r="C16" s="44">
        <f>'протокол финиша'!C16</f>
      </c>
      <c r="D16" s="43">
        <f>'протокол финиша'!D16</f>
      </c>
      <c r="E16" s="43">
        <f>'протокол финиша'!E16</f>
      </c>
      <c r="F16" s="43">
        <f>'протокол финиша'!F16</f>
      </c>
      <c r="G16" s="45">
        <f>'протокол финиша'!J16</f>
      </c>
      <c r="H16" s="45" t="e">
        <f>'протокол финиша'!I16</f>
        <v>#VALUE!</v>
      </c>
      <c r="I16" s="43"/>
    </row>
    <row r="17" spans="2:9" ht="12.75" hidden="1">
      <c r="B17" s="43">
        <f>'протокол финиша'!K17</f>
      </c>
      <c r="C17" s="44">
        <f>'протокол финиша'!C17</f>
      </c>
      <c r="D17" s="43">
        <f>'протокол финиша'!D17</f>
      </c>
      <c r="E17" s="43">
        <f>'протокол финиша'!E17</f>
      </c>
      <c r="F17" s="43">
        <f>'протокол финиша'!F17</f>
      </c>
      <c r="G17" s="45">
        <f>'протокол финиша'!J17</f>
      </c>
      <c r="H17" s="45" t="e">
        <f>'протокол финиша'!I17</f>
        <v>#VALUE!</v>
      </c>
      <c r="I17" s="43"/>
    </row>
    <row r="18" spans="2:9" ht="12.75" hidden="1">
      <c r="B18" s="43">
        <f>'протокол финиша'!K18</f>
      </c>
      <c r="C18" s="44">
        <f>'протокол финиша'!C18</f>
      </c>
      <c r="D18" s="43">
        <f>'протокол финиша'!D18</f>
      </c>
      <c r="E18" s="43">
        <f>'протокол финиша'!E18</f>
      </c>
      <c r="F18" s="43">
        <f>'протокол финиша'!F18</f>
      </c>
      <c r="G18" s="45">
        <f>'протокол финиша'!J18</f>
      </c>
      <c r="H18" s="45" t="e">
        <f>'протокол финиша'!I18</f>
        <v>#VALUE!</v>
      </c>
      <c r="I18" s="43"/>
    </row>
    <row r="19" spans="2:9" ht="12.75" hidden="1">
      <c r="B19" s="43">
        <f>'протокол финиша'!K19</f>
      </c>
      <c r="C19" s="44">
        <f>'протокол финиша'!C19</f>
      </c>
      <c r="D19" s="43">
        <f>'протокол финиша'!D19</f>
      </c>
      <c r="E19" s="43">
        <f>'протокол финиша'!E19</f>
      </c>
      <c r="F19" s="43">
        <f>'протокол финиша'!F19</f>
      </c>
      <c r="G19" s="45">
        <f>'протокол финиша'!J19</f>
      </c>
      <c r="H19" s="45" t="e">
        <f>'протокол финиша'!I19</f>
        <v>#VALUE!</v>
      </c>
      <c r="I19" s="43"/>
    </row>
    <row r="20" spans="2:9" ht="12.75" hidden="1">
      <c r="B20" s="43">
        <f>'протокол финиша'!K20</f>
      </c>
      <c r="C20" s="44">
        <f>'протокол финиша'!C20</f>
      </c>
      <c r="D20" s="43">
        <f>'протокол финиша'!D20</f>
      </c>
      <c r="E20" s="43">
        <f>'протокол финиша'!E20</f>
      </c>
      <c r="F20" s="43">
        <f>'протокол финиша'!F20</f>
      </c>
      <c r="G20" s="45">
        <f>'протокол финиша'!J20</f>
      </c>
      <c r="H20" s="45" t="e">
        <f>'протокол финиша'!I20</f>
        <v>#VALUE!</v>
      </c>
      <c r="I20" s="43"/>
    </row>
    <row r="21" spans="2:9" ht="12.75" hidden="1">
      <c r="B21" s="43">
        <f>'протокол финиша'!K21</f>
      </c>
      <c r="C21" s="44">
        <f>'протокол финиша'!C21</f>
      </c>
      <c r="D21" s="43">
        <f>'протокол финиша'!D21</f>
      </c>
      <c r="E21" s="43">
        <f>'протокол финиша'!E21</f>
      </c>
      <c r="F21" s="43">
        <f>'протокол финиша'!F21</f>
      </c>
      <c r="G21" s="45">
        <f>'протокол финиша'!J21</f>
      </c>
      <c r="H21" s="45" t="e">
        <f>'протокол финиша'!I21</f>
        <v>#VALUE!</v>
      </c>
      <c r="I21" s="43"/>
    </row>
    <row r="22" spans="2:9" ht="12.75" hidden="1">
      <c r="B22" s="43">
        <f>'протокол финиша'!K22</f>
      </c>
      <c r="C22" s="44">
        <f>'протокол финиша'!C22</f>
      </c>
      <c r="D22" s="43">
        <f>'протокол финиша'!D22</f>
      </c>
      <c r="E22" s="43">
        <f>'протокол финиша'!E22</f>
      </c>
      <c r="F22" s="43">
        <f>'протокол финиша'!F22</f>
      </c>
      <c r="G22" s="45">
        <f>'протокол финиша'!J22</f>
      </c>
      <c r="H22" s="45" t="e">
        <f>'протокол финиша'!I22</f>
        <v>#VALUE!</v>
      </c>
      <c r="I22" s="43"/>
    </row>
    <row r="23" spans="2:9" ht="12.75" hidden="1">
      <c r="B23" s="43">
        <f>'протокол финиша'!K23</f>
      </c>
      <c r="C23" s="44">
        <f>'протокол финиша'!C23</f>
      </c>
      <c r="D23" s="43">
        <f>'протокол финиша'!D23</f>
      </c>
      <c r="E23" s="43">
        <f>'протокол финиша'!E23</f>
      </c>
      <c r="F23" s="43">
        <f>'протокол финиша'!F23</f>
      </c>
      <c r="G23" s="45">
        <f>'протокол финиша'!J23</f>
      </c>
      <c r="H23" s="45" t="e">
        <f>'протокол финиша'!I23</f>
        <v>#VALUE!</v>
      </c>
      <c r="I23" s="43"/>
    </row>
    <row r="24" spans="2:9" ht="12.75" hidden="1">
      <c r="B24" s="43">
        <f>'протокол финиша'!K24</f>
      </c>
      <c r="C24" s="44">
        <f>'протокол финиша'!C24</f>
      </c>
      <c r="D24" s="43">
        <f>'протокол финиша'!D24</f>
      </c>
      <c r="E24" s="43">
        <f>'протокол финиша'!E24</f>
      </c>
      <c r="F24" s="43">
        <f>'протокол финиша'!F24</f>
      </c>
      <c r="G24" s="45">
        <f>'протокол финиша'!J24</f>
      </c>
      <c r="H24" s="45" t="e">
        <f>'протокол финиша'!I24</f>
        <v>#VALUE!</v>
      </c>
      <c r="I24" s="43"/>
    </row>
    <row r="25" spans="2:9" ht="12.75" hidden="1">
      <c r="B25" s="43">
        <f>'протокол финиша'!K25</f>
      </c>
      <c r="C25" s="44">
        <f>'протокол финиша'!C25</f>
      </c>
      <c r="D25" s="43">
        <f>'протокол финиша'!D25</f>
      </c>
      <c r="E25" s="43">
        <f>'протокол финиша'!E25</f>
      </c>
      <c r="F25" s="43">
        <f>'протокол финиша'!F25</f>
      </c>
      <c r="G25" s="45">
        <f>'протокол финиша'!J25</f>
      </c>
      <c r="H25" s="45" t="e">
        <f>'протокол финиша'!I25</f>
        <v>#VALUE!</v>
      </c>
      <c r="I25" s="43"/>
    </row>
    <row r="26" spans="2:9" ht="12.75" hidden="1">
      <c r="B26" s="43">
        <f>'протокол финиша'!K26</f>
      </c>
      <c r="C26" s="44">
        <f>'протокол финиша'!C26</f>
      </c>
      <c r="D26" s="43">
        <f>'протокол финиша'!D26</f>
      </c>
      <c r="E26" s="43">
        <f>'протокол финиша'!E26</f>
      </c>
      <c r="F26" s="43">
        <f>'протокол финиша'!F26</f>
      </c>
      <c r="G26" s="45">
        <f>'протокол финиша'!J26</f>
      </c>
      <c r="H26" s="45" t="e">
        <f>'протокол финиша'!I26</f>
        <v>#VALUE!</v>
      </c>
      <c r="I26" s="43"/>
    </row>
    <row r="27" spans="2:9" ht="12.75" hidden="1">
      <c r="B27" s="43">
        <f>'протокол финиша'!K27</f>
      </c>
      <c r="C27" s="44">
        <f>'протокол финиша'!C27</f>
      </c>
      <c r="D27" s="43">
        <f>'протокол финиша'!D27</f>
      </c>
      <c r="E27" s="43">
        <f>'протокол финиша'!E27</f>
      </c>
      <c r="F27" s="43">
        <f>'протокол финиша'!F27</f>
      </c>
      <c r="G27" s="45">
        <f>'протокол финиша'!J27</f>
      </c>
      <c r="H27" s="45" t="e">
        <f>'протокол финиша'!I27</f>
        <v>#VALUE!</v>
      </c>
      <c r="I27" s="43"/>
    </row>
    <row r="28" spans="2:9" ht="12.75" hidden="1">
      <c r="B28" s="43">
        <f>'протокол финиша'!K28</f>
      </c>
      <c r="C28" s="44">
        <f>'протокол финиша'!C28</f>
      </c>
      <c r="D28" s="43">
        <f>'протокол финиша'!D28</f>
      </c>
      <c r="E28" s="43">
        <f>'протокол финиша'!E28</f>
      </c>
      <c r="F28" s="43">
        <f>'протокол финиша'!F28</f>
      </c>
      <c r="G28" s="45">
        <f>'протокол финиша'!J28</f>
      </c>
      <c r="H28" s="45" t="e">
        <f>'протокол финиша'!I28</f>
        <v>#VALUE!</v>
      </c>
      <c r="I28" s="43"/>
    </row>
    <row r="29" spans="2:9" ht="12.75" hidden="1">
      <c r="B29" s="43">
        <f>'протокол финиша'!K29</f>
      </c>
      <c r="C29" s="44">
        <f>'протокол финиша'!C29</f>
      </c>
      <c r="D29" s="43">
        <f>'протокол финиша'!D29</f>
      </c>
      <c r="E29" s="43">
        <f>'протокол финиша'!E29</f>
      </c>
      <c r="F29" s="43">
        <f>'протокол финиша'!F29</f>
      </c>
      <c r="G29" s="45">
        <f>'протокол финиша'!J29</f>
      </c>
      <c r="H29" s="45" t="e">
        <f>'протокол финиша'!I29</f>
        <v>#VALUE!</v>
      </c>
      <c r="I29" s="43"/>
    </row>
    <row r="30" spans="2:9" ht="12.75" hidden="1">
      <c r="B30" s="43">
        <f>'протокол финиша'!K30</f>
      </c>
      <c r="C30" s="44">
        <f>'протокол финиша'!C30</f>
      </c>
      <c r="D30" s="43">
        <f>'протокол финиша'!D30</f>
      </c>
      <c r="E30" s="43">
        <f>'протокол финиша'!E30</f>
      </c>
      <c r="F30" s="43">
        <f>'протокол финиша'!F30</f>
      </c>
      <c r="G30" s="45">
        <f>'протокол финиша'!J30</f>
      </c>
      <c r="H30" s="45" t="e">
        <f>'протокол финиша'!I30</f>
        <v>#VALUE!</v>
      </c>
      <c r="I30" s="43"/>
    </row>
    <row r="31" spans="2:9" ht="12.75" hidden="1">
      <c r="B31" s="43">
        <f>'протокол финиша'!K31</f>
      </c>
      <c r="C31" s="44">
        <f>'протокол финиша'!C31</f>
      </c>
      <c r="D31" s="43">
        <f>'протокол финиша'!D31</f>
      </c>
      <c r="E31" s="43">
        <f>'протокол финиша'!E31</f>
      </c>
      <c r="F31" s="43">
        <f>'протокол финиша'!F31</f>
      </c>
      <c r="G31" s="45">
        <f>'протокол финиша'!J31</f>
      </c>
      <c r="H31" s="45" t="e">
        <f>'протокол финиша'!I31</f>
        <v>#VALUE!</v>
      </c>
      <c r="I31" s="43"/>
    </row>
    <row r="32" spans="2:9" ht="12.75">
      <c r="B32" s="46"/>
      <c r="C32" s="47"/>
      <c r="D32" s="46"/>
      <c r="E32" s="46"/>
      <c r="F32" s="46"/>
      <c r="G32" s="48"/>
      <c r="H32" s="48"/>
      <c r="I32" s="46"/>
    </row>
    <row r="33" spans="2:9" ht="12.75">
      <c r="B33" s="38"/>
      <c r="C33" s="36" t="s">
        <v>37</v>
      </c>
      <c r="D33" s="35" t="str">
        <f>'протокол старта'!C33</f>
        <v>девушки 1999 - 2000 г.р.</v>
      </c>
      <c r="E33" s="35"/>
      <c r="F33" s="35"/>
      <c r="G33" s="37" t="s">
        <v>12</v>
      </c>
      <c r="H33" s="37"/>
      <c r="I33" s="39">
        <f>'протокол старта'!F33</f>
        <v>0.6666666666666666</v>
      </c>
    </row>
    <row r="34" spans="2:9" ht="12.75">
      <c r="B34" s="38"/>
      <c r="C34" s="36" t="s">
        <v>15</v>
      </c>
      <c r="D34" s="35" t="str">
        <f>'протокол старта'!C34</f>
        <v>2 км</v>
      </c>
      <c r="E34" s="35"/>
      <c r="F34" s="36"/>
      <c r="G34" s="40"/>
      <c r="H34" s="40"/>
      <c r="I34" s="36"/>
    </row>
    <row r="35" spans="2:7" ht="12.75" hidden="1">
      <c r="B35" s="36"/>
      <c r="C35" s="36" t="s">
        <v>13</v>
      </c>
      <c r="D35" s="35">
        <f>'протокол старта'!C35</f>
        <v>0</v>
      </c>
      <c r="E35" s="35"/>
      <c r="F35" s="36"/>
      <c r="G35" s="36"/>
    </row>
    <row r="37" spans="2:9" ht="38.25">
      <c r="B37" s="41" t="s">
        <v>34</v>
      </c>
      <c r="C37" s="42" t="s">
        <v>2</v>
      </c>
      <c r="D37" s="42" t="s">
        <v>9</v>
      </c>
      <c r="E37" s="42" t="s">
        <v>10</v>
      </c>
      <c r="F37" s="42" t="str">
        <f>F11</f>
        <v>тренер-преподаватель</v>
      </c>
      <c r="G37" s="42" t="s">
        <v>6</v>
      </c>
      <c r="H37" s="42" t="s">
        <v>20</v>
      </c>
      <c r="I37" s="42" t="s">
        <v>8</v>
      </c>
    </row>
    <row r="38" spans="2:9" ht="12.75">
      <c r="B38" s="43">
        <f>'протокол финиша'!K38</f>
        <v>1</v>
      </c>
      <c r="C38" s="44" t="str">
        <f>'протокол финиша'!C38</f>
        <v>Гриценко Анастасия</v>
      </c>
      <c r="D38" s="43">
        <f>'протокол финиша'!D38</f>
        <v>119</v>
      </c>
      <c r="E38" s="43">
        <f>'протокол финиша'!E38</f>
        <v>1999</v>
      </c>
      <c r="F38" s="43" t="str">
        <f>'протокол финиша'!F38</f>
        <v>Тягло И.М.</v>
      </c>
      <c r="G38" s="45">
        <f>'протокол финиша'!J38</f>
        <v>0.006909722222222222</v>
      </c>
      <c r="H38" s="45">
        <f>'протокол финиша'!I38</f>
        <v>0</v>
      </c>
      <c r="I38" s="43"/>
    </row>
    <row r="39" spans="2:9" ht="12.75">
      <c r="B39" s="43">
        <f>'протокол финиша'!K40</f>
        <v>2</v>
      </c>
      <c r="C39" s="44" t="str">
        <f>'протокол финиша'!C40</f>
        <v>Лопатина Ирина</v>
      </c>
      <c r="D39" s="43">
        <f>'протокол финиша'!D40</f>
        <v>121</v>
      </c>
      <c r="E39" s="43">
        <f>'протокол финиша'!E40</f>
        <v>2000</v>
      </c>
      <c r="F39" s="43" t="str">
        <f>'протокол финиша'!F40</f>
        <v>Тягло И.М.</v>
      </c>
      <c r="G39" s="45">
        <f>'протокол финиша'!J40</f>
        <v>0.00736111111111111</v>
      </c>
      <c r="H39" s="45">
        <f>'протокол финиша'!I40</f>
        <v>0.0004513888888888883</v>
      </c>
      <c r="I39" s="43"/>
    </row>
    <row r="40" spans="2:9" ht="12.75">
      <c r="B40" s="43">
        <f>'протокол финиша'!K39</f>
        <v>3</v>
      </c>
      <c r="C40" s="44" t="str">
        <f>'протокол финиша'!C39</f>
        <v>Ефимова Мария</v>
      </c>
      <c r="D40" s="43">
        <f>'протокол финиша'!D39</f>
        <v>120</v>
      </c>
      <c r="E40" s="43">
        <f>'протокол финиша'!E39</f>
        <v>1999</v>
      </c>
      <c r="F40" s="43" t="str">
        <f>'протокол финиша'!F39</f>
        <v>Тягло И.М.</v>
      </c>
      <c r="G40" s="45">
        <f>'протокол финиша'!J39</f>
        <v>0.007546296296296296</v>
      </c>
      <c r="H40" s="45">
        <f>'протокол финиша'!I39</f>
        <v>0.0006365740740740741</v>
      </c>
      <c r="I40" s="43"/>
    </row>
    <row r="41" spans="2:9" ht="12.75" hidden="1">
      <c r="B41" s="43">
        <f>'протокол финиша'!K41</f>
      </c>
      <c r="C41" s="44">
        <f>'протокол финиша'!C41</f>
      </c>
      <c r="D41" s="43">
        <f>'протокол финиша'!D41</f>
      </c>
      <c r="E41" s="43">
        <f>'протокол финиша'!E41</f>
      </c>
      <c r="F41" s="43">
        <f>'протокол финиша'!F41</f>
      </c>
      <c r="G41" s="45">
        <f>'протокол финиша'!J41</f>
      </c>
      <c r="H41" s="45" t="e">
        <f>'протокол финиша'!I41</f>
        <v>#VALUE!</v>
      </c>
      <c r="I41" s="43"/>
    </row>
    <row r="42" spans="2:9" ht="12.75" hidden="1">
      <c r="B42" s="43">
        <f>'протокол финиша'!K42</f>
      </c>
      <c r="C42" s="44">
        <f>'протокол финиша'!C42</f>
      </c>
      <c r="D42" s="43">
        <f>'протокол финиша'!D42</f>
      </c>
      <c r="E42" s="43">
        <f>'протокол финиша'!E42</f>
      </c>
      <c r="F42" s="43">
        <f>'протокол финиша'!F42</f>
      </c>
      <c r="G42" s="45">
        <f>'протокол финиша'!J42</f>
      </c>
      <c r="H42" s="45" t="e">
        <f>'протокол финиша'!I42</f>
        <v>#VALUE!</v>
      </c>
      <c r="I42" s="43"/>
    </row>
    <row r="43" spans="2:9" ht="12.75" hidden="1">
      <c r="B43" s="43">
        <f>'протокол финиша'!K43</f>
      </c>
      <c r="C43" s="44">
        <f>'протокол финиша'!C43</f>
      </c>
      <c r="D43" s="43">
        <f>'протокол финиша'!D43</f>
      </c>
      <c r="E43" s="43">
        <f>'протокол финиша'!E43</f>
      </c>
      <c r="F43" s="43">
        <f>'протокол финиша'!F43</f>
      </c>
      <c r="G43" s="45">
        <f>'протокол финиша'!J43</f>
      </c>
      <c r="H43" s="45" t="e">
        <f>'протокол финиша'!I43</f>
        <v>#VALUE!</v>
      </c>
      <c r="I43" s="43"/>
    </row>
    <row r="44" spans="2:9" ht="12.75" hidden="1">
      <c r="B44" s="43">
        <f>'протокол финиша'!K44</f>
      </c>
      <c r="C44" s="44">
        <f>'протокол финиша'!C44</f>
      </c>
      <c r="D44" s="43">
        <f>'протокол финиша'!D44</f>
      </c>
      <c r="E44" s="43">
        <f>'протокол финиша'!E44</f>
      </c>
      <c r="F44" s="43">
        <f>'протокол финиша'!F44</f>
      </c>
      <c r="G44" s="45">
        <f>'протокол финиша'!J44</f>
      </c>
      <c r="H44" s="45" t="e">
        <f>'протокол финиша'!I44</f>
        <v>#VALUE!</v>
      </c>
      <c r="I44" s="43"/>
    </row>
    <row r="45" spans="2:9" ht="12.75" hidden="1">
      <c r="B45" s="43">
        <f>'протокол финиша'!K45</f>
      </c>
      <c r="C45" s="44">
        <f>'протокол финиша'!C45</f>
      </c>
      <c r="D45" s="43">
        <f>'протокол финиша'!D45</f>
      </c>
      <c r="E45" s="43">
        <f>'протокол финиша'!E45</f>
      </c>
      <c r="F45" s="43">
        <f>'протокол финиша'!F45</f>
      </c>
      <c r="G45" s="45">
        <f>'протокол финиша'!J45</f>
      </c>
      <c r="H45" s="45" t="e">
        <f>'протокол финиша'!I45</f>
        <v>#VALUE!</v>
      </c>
      <c r="I45" s="43"/>
    </row>
    <row r="46" spans="2:9" ht="12.75" hidden="1">
      <c r="B46" s="43">
        <f>'протокол финиша'!K46</f>
      </c>
      <c r="C46" s="44">
        <f>'протокол финиша'!C46</f>
      </c>
      <c r="D46" s="43">
        <f>'протокол финиша'!D46</f>
      </c>
      <c r="E46" s="43">
        <f>'протокол финиша'!E46</f>
      </c>
      <c r="F46" s="43">
        <f>'протокол финиша'!F46</f>
      </c>
      <c r="G46" s="45">
        <f>'протокол финиша'!J46</f>
      </c>
      <c r="H46" s="45" t="e">
        <f>'протокол финиша'!I46</f>
        <v>#VALUE!</v>
      </c>
      <c r="I46" s="43"/>
    </row>
    <row r="47" spans="2:9" ht="12.75" hidden="1">
      <c r="B47" s="43">
        <f>'протокол финиша'!K47</f>
      </c>
      <c r="C47" s="44">
        <f>'протокол финиша'!C47</f>
      </c>
      <c r="D47" s="43">
        <f>'протокол финиша'!D47</f>
      </c>
      <c r="E47" s="43">
        <f>'протокол финиша'!E47</f>
      </c>
      <c r="F47" s="43">
        <f>'протокол финиша'!F47</f>
      </c>
      <c r="G47" s="45">
        <f>'протокол финиша'!J47</f>
      </c>
      <c r="H47" s="45" t="e">
        <f>'протокол финиша'!I47</f>
        <v>#VALUE!</v>
      </c>
      <c r="I47" s="43"/>
    </row>
    <row r="48" spans="2:9" ht="12.75" hidden="1">
      <c r="B48" s="43">
        <f>'протокол финиша'!K48</f>
      </c>
      <c r="C48" s="44">
        <f>'протокол финиша'!C48</f>
      </c>
      <c r="D48" s="43">
        <f>'протокол финиша'!D48</f>
      </c>
      <c r="E48" s="43">
        <f>'протокол финиша'!E48</f>
      </c>
      <c r="F48" s="43">
        <f>'протокол финиша'!F48</f>
      </c>
      <c r="G48" s="45">
        <f>'протокол финиша'!J48</f>
      </c>
      <c r="H48" s="45" t="e">
        <f>'протокол финиша'!I48</f>
        <v>#VALUE!</v>
      </c>
      <c r="I48" s="43"/>
    </row>
    <row r="49" spans="2:9" ht="12.75" hidden="1">
      <c r="B49" s="43">
        <f>'протокол финиша'!K49</f>
      </c>
      <c r="C49" s="44">
        <f>'протокол финиша'!C49</f>
      </c>
      <c r="D49" s="43">
        <f>'протокол финиша'!D49</f>
      </c>
      <c r="E49" s="43">
        <f>'протокол финиша'!E49</f>
      </c>
      <c r="F49" s="43">
        <f>'протокол финиша'!F49</f>
      </c>
      <c r="G49" s="45">
        <f>'протокол финиша'!J49</f>
      </c>
      <c r="H49" s="45" t="e">
        <f>'протокол финиша'!I49</f>
        <v>#VALUE!</v>
      </c>
      <c r="I49" s="43"/>
    </row>
    <row r="50" spans="2:9" ht="12.75" hidden="1">
      <c r="B50" s="43">
        <f>'протокол финиша'!K50</f>
      </c>
      <c r="C50" s="44">
        <f>'протокол финиша'!C50</f>
      </c>
      <c r="D50" s="43">
        <f>'протокол финиша'!D50</f>
      </c>
      <c r="E50" s="43">
        <f>'протокол финиша'!E50</f>
      </c>
      <c r="F50" s="43">
        <f>'протокол финиша'!F50</f>
      </c>
      <c r="G50" s="45">
        <f>'протокол финиша'!J50</f>
      </c>
      <c r="H50" s="45" t="e">
        <f>'протокол финиша'!I50</f>
        <v>#VALUE!</v>
      </c>
      <c r="I50" s="43"/>
    </row>
    <row r="51" spans="2:9" ht="12.75" hidden="1">
      <c r="B51" s="43">
        <f>'протокол финиша'!K51</f>
      </c>
      <c r="C51" s="44">
        <f>'протокол финиша'!C51</f>
      </c>
      <c r="D51" s="43">
        <f>'протокол финиша'!D51</f>
      </c>
      <c r="E51" s="43">
        <f>'протокол финиша'!E51</f>
      </c>
      <c r="F51" s="43">
        <f>'протокол финиша'!F51</f>
      </c>
      <c r="G51" s="45">
        <f>'протокол финиша'!J51</f>
      </c>
      <c r="H51" s="45" t="e">
        <f>'протокол финиша'!I51</f>
        <v>#VALUE!</v>
      </c>
      <c r="I51" s="43"/>
    </row>
    <row r="52" spans="2:9" ht="12.75" hidden="1">
      <c r="B52" s="43">
        <f>'протокол финиша'!K52</f>
      </c>
      <c r="C52" s="44">
        <f>'протокол финиша'!C52</f>
      </c>
      <c r="D52" s="43">
        <f>'протокол финиша'!D52</f>
      </c>
      <c r="E52" s="43">
        <f>'протокол финиша'!E52</f>
      </c>
      <c r="F52" s="43">
        <f>'протокол финиша'!F52</f>
      </c>
      <c r="G52" s="45">
        <f>'протокол финиша'!J52</f>
      </c>
      <c r="H52" s="45" t="e">
        <f>'протокол финиша'!I52</f>
        <v>#VALUE!</v>
      </c>
      <c r="I52" s="43"/>
    </row>
    <row r="53" spans="2:9" ht="12.75" hidden="1">
      <c r="B53" s="43">
        <f>'протокол финиша'!K53</f>
      </c>
      <c r="C53" s="44">
        <f>'протокол финиша'!C53</f>
      </c>
      <c r="D53" s="43">
        <f>'протокол финиша'!D53</f>
      </c>
      <c r="E53" s="43">
        <f>'протокол финиша'!E53</f>
      </c>
      <c r="F53" s="43">
        <f>'протокол финиша'!F53</f>
      </c>
      <c r="G53" s="45">
        <f>'протокол финиша'!J53</f>
      </c>
      <c r="H53" s="45" t="e">
        <f>'протокол финиша'!I53</f>
        <v>#VALUE!</v>
      </c>
      <c r="I53" s="43"/>
    </row>
    <row r="54" spans="2:9" ht="12.75" hidden="1">
      <c r="B54" s="43">
        <f>'протокол финиша'!K54</f>
      </c>
      <c r="C54" s="44">
        <f>'протокол финиша'!C54</f>
      </c>
      <c r="D54" s="43">
        <f>'протокол финиша'!D54</f>
      </c>
      <c r="E54" s="43">
        <f>'протокол финиша'!E54</f>
      </c>
      <c r="F54" s="43">
        <f>'протокол финиша'!F54</f>
      </c>
      <c r="G54" s="45">
        <f>'протокол финиша'!J54</f>
      </c>
      <c r="H54" s="45" t="e">
        <f>'протокол финиша'!I54</f>
        <v>#VALUE!</v>
      </c>
      <c r="I54" s="43"/>
    </row>
    <row r="55" spans="2:9" ht="12.75" hidden="1">
      <c r="B55" s="43">
        <f>'протокол финиша'!K55</f>
      </c>
      <c r="C55" s="44">
        <f>'протокол финиша'!C55</f>
      </c>
      <c r="D55" s="43">
        <f>'протокол финиша'!D55</f>
      </c>
      <c r="E55" s="43">
        <f>'протокол финиша'!E55</f>
      </c>
      <c r="F55" s="43">
        <f>'протокол финиша'!F55</f>
      </c>
      <c r="G55" s="45">
        <f>'протокол финиша'!J55</f>
      </c>
      <c r="H55" s="45" t="e">
        <f>'протокол финиша'!I55</f>
        <v>#VALUE!</v>
      </c>
      <c r="I55" s="43"/>
    </row>
    <row r="56" spans="2:9" ht="12.75" hidden="1">
      <c r="B56" s="43">
        <f>'протокол финиша'!K56</f>
      </c>
      <c r="C56" s="44">
        <f>'протокол финиша'!C56</f>
      </c>
      <c r="D56" s="43">
        <f>'протокол финиша'!D56</f>
      </c>
      <c r="E56" s="43">
        <f>'протокол финиша'!E56</f>
      </c>
      <c r="F56" s="43">
        <f>'протокол финиша'!F56</f>
      </c>
      <c r="G56" s="45">
        <f>'протокол финиша'!J56</f>
      </c>
      <c r="H56" s="45" t="e">
        <f>'протокол финиша'!I56</f>
        <v>#VALUE!</v>
      </c>
      <c r="I56" s="43"/>
    </row>
    <row r="57" spans="2:9" ht="12.75" hidden="1">
      <c r="B57" s="43">
        <f>'протокол финиша'!K57</f>
      </c>
      <c r="C57" s="44">
        <f>'протокол финиша'!C57</f>
      </c>
      <c r="D57" s="43">
        <f>'протокол финиша'!D57</f>
      </c>
      <c r="E57" s="43">
        <f>'протокол финиша'!E57</f>
      </c>
      <c r="F57" s="43">
        <f>'протокол финиша'!F57</f>
      </c>
      <c r="G57" s="45">
        <f>'протокол финиша'!J57</f>
      </c>
      <c r="H57" s="45" t="e">
        <f>'протокол финиша'!I57</f>
        <v>#VALUE!</v>
      </c>
      <c r="I57" s="43"/>
    </row>
    <row r="58" spans="2:9" ht="12.75">
      <c r="B58" s="46"/>
      <c r="C58" s="47"/>
      <c r="D58" s="46"/>
      <c r="E58" s="46"/>
      <c r="F58" s="46"/>
      <c r="G58" s="48"/>
      <c r="H58" s="48"/>
      <c r="I58" s="46"/>
    </row>
    <row r="59" spans="2:9" ht="12.75">
      <c r="B59" s="38"/>
      <c r="C59" s="36" t="s">
        <v>37</v>
      </c>
      <c r="D59" s="35" t="str">
        <f>'протокол старта'!C59</f>
        <v>девушки 2001 - 2002 г.р.</v>
      </c>
      <c r="E59" s="35"/>
      <c r="F59" s="35"/>
      <c r="G59" s="37" t="s">
        <v>12</v>
      </c>
      <c r="H59" s="37"/>
      <c r="I59" s="39">
        <f>'протокол старта'!F59</f>
        <v>0.6666666666666666</v>
      </c>
    </row>
    <row r="60" spans="2:9" ht="12.75">
      <c r="B60" s="38"/>
      <c r="C60" s="36" t="s">
        <v>15</v>
      </c>
      <c r="D60" s="35" t="str">
        <f>'протокол старта'!C60</f>
        <v>2 км</v>
      </c>
      <c r="E60" s="35"/>
      <c r="F60" s="36"/>
      <c r="G60" s="40"/>
      <c r="H60" s="40"/>
      <c r="I60" s="36"/>
    </row>
    <row r="61" spans="2:7" ht="12.75" hidden="1">
      <c r="B61" s="36"/>
      <c r="C61" s="36" t="s">
        <v>13</v>
      </c>
      <c r="D61" s="35">
        <f>'протокол старта'!C61</f>
        <v>0</v>
      </c>
      <c r="E61" s="35"/>
      <c r="F61" s="36"/>
      <c r="G61" s="36"/>
    </row>
    <row r="63" spans="2:9" ht="38.25">
      <c r="B63" s="41" t="s">
        <v>34</v>
      </c>
      <c r="C63" s="42" t="s">
        <v>2</v>
      </c>
      <c r="D63" s="42" t="s">
        <v>9</v>
      </c>
      <c r="E63" s="42" t="s">
        <v>10</v>
      </c>
      <c r="F63" s="42" t="str">
        <f>F11</f>
        <v>тренер-преподаватель</v>
      </c>
      <c r="G63" s="42" t="s">
        <v>6</v>
      </c>
      <c r="H63" s="42" t="s">
        <v>20</v>
      </c>
      <c r="I63" s="42" t="s">
        <v>8</v>
      </c>
    </row>
    <row r="64" spans="2:9" ht="12.75">
      <c r="B64" s="43">
        <f>'протокол финиша'!K64</f>
        <v>1</v>
      </c>
      <c r="C64" s="44" t="str">
        <f>'протокол финиша'!C64</f>
        <v>Крупина Анастасия</v>
      </c>
      <c r="D64" s="43">
        <f>'протокол финиша'!D64</f>
        <v>122</v>
      </c>
      <c r="E64" s="43">
        <f>'протокол финиша'!E64</f>
        <v>2002</v>
      </c>
      <c r="F64" s="43" t="str">
        <f>'протокол финиша'!F64</f>
        <v>Тягло И.М.</v>
      </c>
      <c r="G64" s="45">
        <f>'протокол финиша'!J64</f>
        <v>0.007881944444444443</v>
      </c>
      <c r="H64" s="45">
        <f>'протокол финиша'!I64</f>
        <v>0</v>
      </c>
      <c r="I64" s="43"/>
    </row>
    <row r="65" spans="2:9" ht="12.75" hidden="1">
      <c r="B65" s="43">
        <f>'протокол финиша'!K65</f>
      </c>
      <c r="C65" s="44">
        <f>'протокол финиша'!C65</f>
      </c>
      <c r="D65" s="43">
        <f>'протокол финиша'!D65</f>
      </c>
      <c r="E65" s="43">
        <f>'протокол финиша'!E65</f>
      </c>
      <c r="F65" s="43">
        <f>'протокол финиша'!F65</f>
      </c>
      <c r="G65" s="45">
        <f>'протокол финиша'!J65</f>
      </c>
      <c r="H65" s="45" t="e">
        <f>'протокол финиша'!I65</f>
        <v>#VALUE!</v>
      </c>
      <c r="I65" s="43"/>
    </row>
    <row r="66" spans="2:9" ht="12.75" hidden="1">
      <c r="B66" s="43">
        <f>'протокол финиша'!K66</f>
      </c>
      <c r="C66" s="44">
        <f>'протокол финиша'!C66</f>
      </c>
      <c r="D66" s="43">
        <f>'протокол финиша'!D66</f>
      </c>
      <c r="E66" s="43">
        <f>'протокол финиша'!E66</f>
      </c>
      <c r="F66" s="43">
        <f>'протокол финиша'!F66</f>
      </c>
      <c r="G66" s="45">
        <f>'протокол финиша'!J66</f>
      </c>
      <c r="H66" s="45" t="e">
        <f>'протокол финиша'!I66</f>
        <v>#VALUE!</v>
      </c>
      <c r="I66" s="43"/>
    </row>
    <row r="67" spans="2:9" ht="12.75" hidden="1">
      <c r="B67" s="43">
        <f>'протокол финиша'!K67</f>
      </c>
      <c r="C67" s="44">
        <f>'протокол финиша'!C67</f>
      </c>
      <c r="D67" s="43">
        <f>'протокол финиша'!D67</f>
      </c>
      <c r="E67" s="43">
        <f>'протокол финиша'!E67</f>
      </c>
      <c r="F67" s="43">
        <f>'протокол финиша'!F67</f>
      </c>
      <c r="G67" s="45">
        <f>'протокол финиша'!J67</f>
      </c>
      <c r="H67" s="45" t="e">
        <f>'протокол финиша'!I67</f>
        <v>#VALUE!</v>
      </c>
      <c r="I67" s="43"/>
    </row>
    <row r="68" spans="2:9" ht="12.75" hidden="1">
      <c r="B68" s="43">
        <f>'протокол финиша'!K68</f>
      </c>
      <c r="C68" s="44">
        <f>'протокол финиша'!C68</f>
      </c>
      <c r="D68" s="43">
        <f>'протокол финиша'!D68</f>
      </c>
      <c r="E68" s="43">
        <f>'протокол финиша'!E68</f>
      </c>
      <c r="F68" s="43">
        <f>'протокол финиша'!F68</f>
      </c>
      <c r="G68" s="45">
        <f>'протокол финиша'!J68</f>
      </c>
      <c r="H68" s="45" t="e">
        <f>'протокол финиша'!I68</f>
        <v>#VALUE!</v>
      </c>
      <c r="I68" s="43"/>
    </row>
    <row r="69" spans="2:9" ht="12.75" hidden="1">
      <c r="B69" s="43">
        <f>'протокол финиша'!K69</f>
      </c>
      <c r="C69" s="44">
        <f>'протокол финиша'!C69</f>
      </c>
      <c r="D69" s="43">
        <f>'протокол финиша'!D69</f>
      </c>
      <c r="E69" s="43">
        <f>'протокол финиша'!E69</f>
      </c>
      <c r="F69" s="43">
        <f>'протокол финиша'!F69</f>
      </c>
      <c r="G69" s="45">
        <f>'протокол финиша'!J69</f>
      </c>
      <c r="H69" s="45" t="e">
        <f>'протокол финиша'!I69</f>
        <v>#VALUE!</v>
      </c>
      <c r="I69" s="43"/>
    </row>
    <row r="70" spans="2:9" ht="12.75" hidden="1">
      <c r="B70" s="43">
        <f>'протокол финиша'!K70</f>
      </c>
      <c r="C70" s="44">
        <f>'протокол финиша'!C70</f>
      </c>
      <c r="D70" s="43">
        <f>'протокол финиша'!D70</f>
      </c>
      <c r="E70" s="43">
        <f>'протокол финиша'!E70</f>
      </c>
      <c r="F70" s="43">
        <f>'протокол финиша'!F70</f>
      </c>
      <c r="G70" s="45">
        <f>'протокол финиша'!J70</f>
      </c>
      <c r="H70" s="45" t="e">
        <f>'протокол финиша'!I70</f>
        <v>#VALUE!</v>
      </c>
      <c r="I70" s="43"/>
    </row>
    <row r="71" spans="2:9" ht="12.75" hidden="1">
      <c r="B71" s="43">
        <f>'протокол финиша'!K71</f>
      </c>
      <c r="C71" s="44">
        <f>'протокол финиша'!C71</f>
      </c>
      <c r="D71" s="43">
        <f>'протокол финиша'!D71</f>
      </c>
      <c r="E71" s="43">
        <f>'протокол финиша'!E71</f>
      </c>
      <c r="F71" s="43">
        <f>'протокол финиша'!F71</f>
      </c>
      <c r="G71" s="45">
        <f>'протокол финиша'!J71</f>
      </c>
      <c r="H71" s="45" t="e">
        <f>'протокол финиша'!I71</f>
        <v>#VALUE!</v>
      </c>
      <c r="I71" s="43"/>
    </row>
    <row r="72" spans="2:9" ht="12.75" hidden="1">
      <c r="B72" s="43">
        <f>'протокол финиша'!K72</f>
      </c>
      <c r="C72" s="44">
        <f>'протокол финиша'!C72</f>
      </c>
      <c r="D72" s="43">
        <f>'протокол финиша'!D72</f>
      </c>
      <c r="E72" s="43">
        <f>'протокол финиша'!E72</f>
      </c>
      <c r="F72" s="43">
        <f>'протокол финиша'!F72</f>
      </c>
      <c r="G72" s="45">
        <f>'протокол финиша'!J72</f>
      </c>
      <c r="H72" s="45" t="e">
        <f>'протокол финиша'!I72</f>
        <v>#VALUE!</v>
      </c>
      <c r="I72" s="43"/>
    </row>
    <row r="73" spans="2:9" ht="12.75" hidden="1">
      <c r="B73" s="43">
        <f>'протокол финиша'!K73</f>
      </c>
      <c r="C73" s="44">
        <f>'протокол финиша'!C73</f>
      </c>
      <c r="D73" s="43">
        <f>'протокол финиша'!D73</f>
      </c>
      <c r="E73" s="43">
        <f>'протокол финиша'!E73</f>
      </c>
      <c r="F73" s="43">
        <f>'протокол финиша'!F73</f>
      </c>
      <c r="G73" s="45">
        <f>'протокол финиша'!J73</f>
      </c>
      <c r="H73" s="45" t="e">
        <f>'протокол финиша'!I73</f>
        <v>#VALUE!</v>
      </c>
      <c r="I73" s="43"/>
    </row>
    <row r="74" spans="2:9" ht="12.75" hidden="1">
      <c r="B74" s="43">
        <f>'протокол финиша'!K74</f>
      </c>
      <c r="C74" s="44">
        <f>'протокол финиша'!C74</f>
      </c>
      <c r="D74" s="43">
        <f>'протокол финиша'!D74</f>
      </c>
      <c r="E74" s="43">
        <f>'протокол финиша'!E74</f>
      </c>
      <c r="F74" s="43">
        <f>'протокол финиша'!F74</f>
      </c>
      <c r="G74" s="45">
        <f>'протокол финиша'!J74</f>
      </c>
      <c r="H74" s="45" t="e">
        <f>'протокол финиша'!I74</f>
        <v>#VALUE!</v>
      </c>
      <c r="I74" s="43"/>
    </row>
    <row r="75" spans="2:9" ht="12.75" hidden="1">
      <c r="B75" s="43">
        <f>'протокол финиша'!K75</f>
      </c>
      <c r="C75" s="44">
        <f>'протокол финиша'!C75</f>
      </c>
      <c r="D75" s="43">
        <f>'протокол финиша'!D75</f>
      </c>
      <c r="E75" s="43">
        <f>'протокол финиша'!E75</f>
      </c>
      <c r="F75" s="43">
        <f>'протокол финиша'!F75</f>
      </c>
      <c r="G75" s="45">
        <f>'протокол финиша'!J75</f>
      </c>
      <c r="H75" s="45" t="e">
        <f>'протокол финиша'!I75</f>
        <v>#VALUE!</v>
      </c>
      <c r="I75" s="43"/>
    </row>
    <row r="76" spans="2:9" ht="12.75" hidden="1">
      <c r="B76" s="43">
        <f>'протокол финиша'!K76</f>
      </c>
      <c r="C76" s="44">
        <f>'протокол финиша'!C76</f>
      </c>
      <c r="D76" s="43">
        <f>'протокол финиша'!D76</f>
      </c>
      <c r="E76" s="43">
        <f>'протокол финиша'!E76</f>
      </c>
      <c r="F76" s="43">
        <f>'протокол финиша'!F76</f>
      </c>
      <c r="G76" s="45">
        <f>'протокол финиша'!J76</f>
      </c>
      <c r="H76" s="45" t="e">
        <f>'протокол финиша'!I76</f>
        <v>#VALUE!</v>
      </c>
      <c r="I76" s="43"/>
    </row>
    <row r="77" spans="2:9" ht="12.75" hidden="1">
      <c r="B77" s="43">
        <f>'протокол финиша'!K77</f>
      </c>
      <c r="C77" s="44">
        <f>'протокол финиша'!C77</f>
      </c>
      <c r="D77" s="43">
        <f>'протокол финиша'!D77</f>
      </c>
      <c r="E77" s="43">
        <f>'протокол финиша'!E77</f>
      </c>
      <c r="F77" s="43">
        <f>'протокол финиша'!F77</f>
      </c>
      <c r="G77" s="45">
        <f>'протокол финиша'!J77</f>
      </c>
      <c r="H77" s="45" t="e">
        <f>'протокол финиша'!I77</f>
        <v>#VALUE!</v>
      </c>
      <c r="I77" s="43"/>
    </row>
    <row r="78" spans="2:9" ht="12.75" hidden="1">
      <c r="B78" s="43">
        <f>'протокол финиша'!K78</f>
      </c>
      <c r="C78" s="44">
        <f>'протокол финиша'!C78</f>
      </c>
      <c r="D78" s="43">
        <f>'протокол финиша'!D78</f>
      </c>
      <c r="E78" s="43">
        <f>'протокол финиша'!E78</f>
      </c>
      <c r="F78" s="43">
        <f>'протокол финиша'!F78</f>
      </c>
      <c r="G78" s="45">
        <f>'протокол финиша'!J78</f>
      </c>
      <c r="H78" s="45" t="e">
        <f>'протокол финиша'!I78</f>
        <v>#VALUE!</v>
      </c>
      <c r="I78" s="43"/>
    </row>
    <row r="79" spans="2:9" ht="12.75" hidden="1">
      <c r="B79" s="43">
        <f>'протокол финиша'!K79</f>
      </c>
      <c r="C79" s="44">
        <f>'протокол финиша'!C79</f>
      </c>
      <c r="D79" s="43">
        <f>'протокол финиша'!D79</f>
      </c>
      <c r="E79" s="43">
        <f>'протокол финиша'!E79</f>
      </c>
      <c r="F79" s="43">
        <f>'протокол финиша'!F79</f>
      </c>
      <c r="G79" s="45">
        <f>'протокол финиша'!J79</f>
      </c>
      <c r="H79" s="45" t="e">
        <f>'протокол финиша'!I79</f>
        <v>#VALUE!</v>
      </c>
      <c r="I79" s="43"/>
    </row>
    <row r="80" spans="2:9" ht="12.75" hidden="1">
      <c r="B80" s="43">
        <f>'протокол финиша'!K80</f>
      </c>
      <c r="C80" s="44">
        <f>'протокол финиша'!C80</f>
      </c>
      <c r="D80" s="43">
        <f>'протокол финиша'!D80</f>
      </c>
      <c r="E80" s="43">
        <f>'протокол финиша'!E80</f>
      </c>
      <c r="F80" s="43">
        <f>'протокол финиша'!F80</f>
      </c>
      <c r="G80" s="45">
        <f>'протокол финиша'!J80</f>
      </c>
      <c r="H80" s="45" t="e">
        <f>'протокол финиша'!I80</f>
        <v>#VALUE!</v>
      </c>
      <c r="I80" s="43"/>
    </row>
    <row r="81" spans="2:9" ht="12.75" hidden="1">
      <c r="B81" s="43">
        <f>'протокол финиша'!K81</f>
      </c>
      <c r="C81" s="44">
        <f>'протокол финиша'!C81</f>
      </c>
      <c r="D81" s="43">
        <f>'протокол финиша'!D81</f>
      </c>
      <c r="E81" s="43">
        <f>'протокол финиша'!E81</f>
      </c>
      <c r="F81" s="43">
        <f>'протокол финиша'!F81</f>
      </c>
      <c r="G81" s="45">
        <f>'протокол финиша'!J81</f>
      </c>
      <c r="H81" s="45" t="e">
        <f>'протокол финиша'!I81</f>
        <v>#VALUE!</v>
      </c>
      <c r="I81" s="43"/>
    </row>
    <row r="82" spans="2:9" ht="12.75" hidden="1">
      <c r="B82" s="43">
        <f>'протокол финиша'!K82</f>
      </c>
      <c r="C82" s="44">
        <f>'протокол финиша'!C82</f>
      </c>
      <c r="D82" s="43">
        <f>'протокол финиша'!D82</f>
      </c>
      <c r="E82" s="43">
        <f>'протокол финиша'!E82</f>
      </c>
      <c r="F82" s="43">
        <f>'протокол финиша'!F82</f>
      </c>
      <c r="G82" s="45">
        <f>'протокол финиша'!J82</f>
      </c>
      <c r="H82" s="45" t="e">
        <f>'протокол финиша'!I82</f>
        <v>#VALUE!</v>
      </c>
      <c r="I82" s="43"/>
    </row>
    <row r="83" spans="2:9" ht="12.75" hidden="1">
      <c r="B83" s="43">
        <f>'протокол финиша'!K83</f>
      </c>
      <c r="C83" s="44">
        <f>'протокол финиша'!C83</f>
      </c>
      <c r="D83" s="43">
        <f>'протокол финиша'!D83</f>
      </c>
      <c r="E83" s="43">
        <f>'протокол финиша'!E83</f>
      </c>
      <c r="F83" s="43">
        <f>'протокол финиша'!F83</f>
      </c>
      <c r="G83" s="45">
        <f>'протокол финиша'!J83</f>
      </c>
      <c r="H83" s="45" t="e">
        <f>'протокол финиша'!I83</f>
        <v>#VALUE!</v>
      </c>
      <c r="I83" s="43"/>
    </row>
    <row r="84" spans="2:9" ht="12.75" hidden="1">
      <c r="B84" s="46"/>
      <c r="C84" s="47"/>
      <c r="D84" s="46"/>
      <c r="E84" s="46"/>
      <c r="F84" s="46"/>
      <c r="G84" s="48"/>
      <c r="H84" s="48"/>
      <c r="I84" s="46"/>
    </row>
    <row r="85" spans="2:9" ht="12.75" hidden="1">
      <c r="B85" s="38"/>
      <c r="C85" s="36" t="s">
        <v>37</v>
      </c>
      <c r="D85" s="35">
        <f>'протокол старта'!C85</f>
        <v>0</v>
      </c>
      <c r="E85" s="35"/>
      <c r="F85" s="35"/>
      <c r="G85" s="37" t="s">
        <v>12</v>
      </c>
      <c r="H85" s="37"/>
      <c r="I85" s="39">
        <f>'протокол старта'!F85</f>
        <v>0.6666666666666666</v>
      </c>
    </row>
    <row r="86" spans="2:9" ht="12.75" hidden="1">
      <c r="B86" s="38"/>
      <c r="C86" s="36" t="s">
        <v>15</v>
      </c>
      <c r="D86" s="35">
        <f>'протокол старта'!C86</f>
        <v>0</v>
      </c>
      <c r="E86" s="35"/>
      <c r="F86" s="36"/>
      <c r="G86" s="40"/>
      <c r="H86" s="40"/>
      <c r="I86" s="36"/>
    </row>
    <row r="87" spans="2:7" ht="12.75" hidden="1">
      <c r="B87" s="36"/>
      <c r="C87" s="36" t="s">
        <v>13</v>
      </c>
      <c r="D87" s="35">
        <f>'протокол старта'!C87</f>
        <v>0</v>
      </c>
      <c r="E87" s="35"/>
      <c r="F87" s="36"/>
      <c r="G87" s="36"/>
    </row>
    <row r="88" ht="12.75" hidden="1"/>
    <row r="89" spans="2:9" ht="38.25" hidden="1">
      <c r="B89" s="41" t="s">
        <v>34</v>
      </c>
      <c r="C89" s="42" t="s">
        <v>2</v>
      </c>
      <c r="D89" s="42" t="s">
        <v>9</v>
      </c>
      <c r="E89" s="42" t="s">
        <v>10</v>
      </c>
      <c r="F89" s="42" t="s">
        <v>3</v>
      </c>
      <c r="G89" s="42" t="s">
        <v>6</v>
      </c>
      <c r="H89" s="42" t="s">
        <v>20</v>
      </c>
      <c r="I89" s="42" t="s">
        <v>8</v>
      </c>
    </row>
    <row r="90" spans="2:9" ht="12.75" hidden="1">
      <c r="B90" s="43">
        <f>'протокол финиша'!K90</f>
      </c>
      <c r="C90" s="44">
        <f>'протокол финиша'!C90</f>
      </c>
      <c r="D90" s="43">
        <f>'протокол финиша'!D90</f>
      </c>
      <c r="E90" s="43">
        <f>'протокол финиша'!E90</f>
      </c>
      <c r="F90" s="43">
        <f>'протокол финиша'!F90</f>
      </c>
      <c r="G90" s="45">
        <f>'протокол финиша'!J90</f>
      </c>
      <c r="H90" s="45" t="e">
        <f>'протокол финиша'!I90</f>
        <v>#VALUE!</v>
      </c>
      <c r="I90" s="43"/>
    </row>
    <row r="91" spans="2:9" ht="12.75" hidden="1">
      <c r="B91" s="43">
        <f>'протокол финиша'!K91</f>
      </c>
      <c r="C91" s="44">
        <f>'протокол финиша'!C91</f>
      </c>
      <c r="D91" s="43">
        <f>'протокол финиша'!D91</f>
      </c>
      <c r="E91" s="43">
        <f>'протокол финиша'!E91</f>
      </c>
      <c r="F91" s="43">
        <f>'протокол финиша'!F91</f>
      </c>
      <c r="G91" s="45">
        <f>'протокол финиша'!J91</f>
      </c>
      <c r="H91" s="45" t="e">
        <f>'протокол финиша'!I91</f>
        <v>#VALUE!</v>
      </c>
      <c r="I91" s="43"/>
    </row>
    <row r="92" spans="2:9" ht="12.75" hidden="1">
      <c r="B92" s="43">
        <f>'протокол финиша'!K92</f>
      </c>
      <c r="C92" s="44">
        <f>'протокол финиша'!C92</f>
      </c>
      <c r="D92" s="43">
        <f>'протокол финиша'!D92</f>
      </c>
      <c r="E92" s="43">
        <f>'протокол финиша'!E92</f>
      </c>
      <c r="F92" s="43">
        <f>'протокол финиша'!F92</f>
      </c>
      <c r="G92" s="45">
        <f>'протокол финиша'!J92</f>
      </c>
      <c r="H92" s="45" t="e">
        <f>'протокол финиша'!I92</f>
        <v>#VALUE!</v>
      </c>
      <c r="I92" s="43"/>
    </row>
    <row r="93" spans="2:9" ht="12.75" hidden="1">
      <c r="B93" s="43">
        <f>'протокол финиша'!K93</f>
      </c>
      <c r="C93" s="44">
        <f>'протокол финиша'!C93</f>
      </c>
      <c r="D93" s="43">
        <f>'протокол финиша'!D93</f>
      </c>
      <c r="E93" s="43">
        <f>'протокол финиша'!E93</f>
      </c>
      <c r="F93" s="43">
        <f>'протокол финиша'!F93</f>
      </c>
      <c r="G93" s="45">
        <f>'протокол финиша'!J93</f>
      </c>
      <c r="H93" s="45" t="e">
        <f>'протокол финиша'!I93</f>
        <v>#VALUE!</v>
      </c>
      <c r="I93" s="43"/>
    </row>
    <row r="94" spans="2:9" ht="12.75" hidden="1">
      <c r="B94" s="43">
        <f>'протокол финиша'!K94</f>
      </c>
      <c r="C94" s="44">
        <f>'протокол финиша'!C94</f>
      </c>
      <c r="D94" s="43">
        <f>'протокол финиша'!D94</f>
      </c>
      <c r="E94" s="43">
        <f>'протокол финиша'!E94</f>
      </c>
      <c r="F94" s="43">
        <f>'протокол финиша'!F94</f>
      </c>
      <c r="G94" s="45">
        <f>'протокол финиша'!J94</f>
      </c>
      <c r="H94" s="45" t="e">
        <f>'протокол финиша'!I94</f>
        <v>#VALUE!</v>
      </c>
      <c r="I94" s="43"/>
    </row>
    <row r="95" spans="2:9" ht="12.75" hidden="1">
      <c r="B95" s="43">
        <f>'протокол финиша'!K95</f>
      </c>
      <c r="C95" s="44">
        <f>'протокол финиша'!C95</f>
      </c>
      <c r="D95" s="43">
        <f>'протокол финиша'!D95</f>
      </c>
      <c r="E95" s="43">
        <f>'протокол финиша'!E95</f>
      </c>
      <c r="F95" s="43">
        <f>'протокол финиша'!F95</f>
      </c>
      <c r="G95" s="45">
        <f>'протокол финиша'!J95</f>
      </c>
      <c r="H95" s="45" t="e">
        <f>'протокол финиша'!I95</f>
        <v>#VALUE!</v>
      </c>
      <c r="I95" s="43"/>
    </row>
    <row r="96" spans="2:9" ht="12.75" hidden="1">
      <c r="B96" s="43">
        <f>'протокол финиша'!K96</f>
      </c>
      <c r="C96" s="44">
        <f>'протокол финиша'!C96</f>
      </c>
      <c r="D96" s="43">
        <f>'протокол финиша'!D96</f>
      </c>
      <c r="E96" s="43">
        <f>'протокол финиша'!E96</f>
      </c>
      <c r="F96" s="43">
        <f>'протокол финиша'!F96</f>
      </c>
      <c r="G96" s="45">
        <f>'протокол финиша'!J96</f>
      </c>
      <c r="H96" s="45" t="e">
        <f>'протокол финиша'!I96</f>
        <v>#VALUE!</v>
      </c>
      <c r="I96" s="43"/>
    </row>
    <row r="97" spans="2:9" ht="12.75" hidden="1">
      <c r="B97" s="43">
        <f>'протокол финиша'!K97</f>
      </c>
      <c r="C97" s="44">
        <f>'протокол финиша'!C97</f>
      </c>
      <c r="D97" s="43">
        <f>'протокол финиша'!D97</f>
      </c>
      <c r="E97" s="43">
        <f>'протокол финиша'!E97</f>
      </c>
      <c r="F97" s="43">
        <f>'протокол финиша'!F97</f>
      </c>
      <c r="G97" s="45">
        <f>'протокол финиша'!J97</f>
      </c>
      <c r="H97" s="45" t="e">
        <f>'протокол финиша'!I97</f>
        <v>#VALUE!</v>
      </c>
      <c r="I97" s="43"/>
    </row>
    <row r="98" spans="2:9" ht="12.75" hidden="1">
      <c r="B98" s="43">
        <f>'протокол финиша'!K98</f>
      </c>
      <c r="C98" s="44">
        <f>'протокол финиша'!C98</f>
      </c>
      <c r="D98" s="43">
        <f>'протокол финиша'!D98</f>
      </c>
      <c r="E98" s="43">
        <f>'протокол финиша'!E98</f>
      </c>
      <c r="F98" s="43">
        <f>'протокол финиша'!F98</f>
      </c>
      <c r="G98" s="45">
        <f>'протокол финиша'!J98</f>
      </c>
      <c r="H98" s="45" t="e">
        <f>'протокол финиша'!I98</f>
        <v>#VALUE!</v>
      </c>
      <c r="I98" s="43"/>
    </row>
    <row r="99" spans="2:9" ht="12.75" hidden="1">
      <c r="B99" s="43">
        <f>'протокол финиша'!K99</f>
      </c>
      <c r="C99" s="44">
        <f>'протокол финиша'!C99</f>
      </c>
      <c r="D99" s="43">
        <f>'протокол финиша'!D99</f>
      </c>
      <c r="E99" s="43">
        <f>'протокол финиша'!E99</f>
      </c>
      <c r="F99" s="43">
        <f>'протокол финиша'!F99</f>
      </c>
      <c r="G99" s="45">
        <f>'протокол финиша'!J99</f>
      </c>
      <c r="H99" s="45" t="e">
        <f>'протокол финиша'!I99</f>
        <v>#VALUE!</v>
      </c>
      <c r="I99" s="43"/>
    </row>
    <row r="100" spans="2:9" ht="12.75" hidden="1">
      <c r="B100" s="43">
        <f>'протокол финиша'!K100</f>
      </c>
      <c r="C100" s="44">
        <f>'протокол финиша'!C100</f>
      </c>
      <c r="D100" s="43">
        <f>'протокол финиша'!D100</f>
      </c>
      <c r="E100" s="43">
        <f>'протокол финиша'!E100</f>
      </c>
      <c r="F100" s="43">
        <f>'протокол финиша'!F100</f>
      </c>
      <c r="G100" s="45">
        <f>'протокол финиша'!J100</f>
      </c>
      <c r="H100" s="45" t="e">
        <f>'протокол финиша'!I100</f>
        <v>#VALUE!</v>
      </c>
      <c r="I100" s="43"/>
    </row>
    <row r="101" spans="2:9" ht="12.75" hidden="1">
      <c r="B101" s="43">
        <f>'протокол финиша'!K101</f>
      </c>
      <c r="C101" s="44">
        <f>'протокол финиша'!C101</f>
      </c>
      <c r="D101" s="43">
        <f>'протокол финиша'!D101</f>
      </c>
      <c r="E101" s="43">
        <f>'протокол финиша'!E101</f>
      </c>
      <c r="F101" s="43">
        <f>'протокол финиша'!F101</f>
      </c>
      <c r="G101" s="45">
        <f>'протокол финиша'!J101</f>
      </c>
      <c r="H101" s="45" t="e">
        <f>'протокол финиша'!I101</f>
        <v>#VALUE!</v>
      </c>
      <c r="I101" s="43"/>
    </row>
    <row r="102" spans="2:9" ht="12.75" hidden="1">
      <c r="B102" s="43">
        <f>'протокол финиша'!K102</f>
      </c>
      <c r="C102" s="44">
        <f>'протокол финиша'!C102</f>
      </c>
      <c r="D102" s="43">
        <f>'протокол финиша'!D102</f>
      </c>
      <c r="E102" s="43">
        <f>'протокол финиша'!E102</f>
      </c>
      <c r="F102" s="43">
        <f>'протокол финиша'!F102</f>
      </c>
      <c r="G102" s="45">
        <f>'протокол финиша'!J102</f>
      </c>
      <c r="H102" s="45" t="e">
        <f>'протокол финиша'!I102</f>
        <v>#VALUE!</v>
      </c>
      <c r="I102" s="43"/>
    </row>
    <row r="103" spans="2:9" ht="12.75" hidden="1">
      <c r="B103" s="43">
        <f>'протокол финиша'!K103</f>
      </c>
      <c r="C103" s="44">
        <f>'протокол финиша'!C103</f>
      </c>
      <c r="D103" s="43">
        <f>'протокол финиша'!D103</f>
      </c>
      <c r="E103" s="43">
        <f>'протокол финиша'!E103</f>
      </c>
      <c r="F103" s="43">
        <f>'протокол финиша'!F103</f>
      </c>
      <c r="G103" s="45">
        <f>'протокол финиша'!J103</f>
      </c>
      <c r="H103" s="45" t="e">
        <f>'протокол финиша'!I103</f>
        <v>#VALUE!</v>
      </c>
      <c r="I103" s="43"/>
    </row>
    <row r="104" spans="2:9" ht="12.75" hidden="1">
      <c r="B104" s="43">
        <f>'протокол финиша'!K104</f>
      </c>
      <c r="C104" s="44">
        <f>'протокол финиша'!C104</f>
      </c>
      <c r="D104" s="43">
        <f>'протокол финиша'!D104</f>
      </c>
      <c r="E104" s="43">
        <f>'протокол финиша'!E104</f>
      </c>
      <c r="F104" s="43">
        <f>'протокол финиша'!F104</f>
      </c>
      <c r="G104" s="45">
        <f>'протокол финиша'!J104</f>
      </c>
      <c r="H104" s="45" t="e">
        <f>'протокол финиша'!I104</f>
        <v>#VALUE!</v>
      </c>
      <c r="I104" s="43"/>
    </row>
    <row r="105" spans="2:9" ht="12.75" hidden="1">
      <c r="B105" s="43">
        <f>'протокол финиша'!K105</f>
      </c>
      <c r="C105" s="44">
        <f>'протокол финиша'!C105</f>
      </c>
      <c r="D105" s="43">
        <f>'протокол финиша'!D105</f>
      </c>
      <c r="E105" s="43">
        <f>'протокол финиша'!E105</f>
      </c>
      <c r="F105" s="43">
        <f>'протокол финиша'!F105</f>
      </c>
      <c r="G105" s="45">
        <f>'протокол финиша'!J105</f>
      </c>
      <c r="H105" s="45" t="e">
        <f>'протокол финиша'!I105</f>
        <v>#VALUE!</v>
      </c>
      <c r="I105" s="43"/>
    </row>
    <row r="106" spans="2:9" ht="12.75" hidden="1">
      <c r="B106" s="43">
        <f>'протокол финиша'!K106</f>
      </c>
      <c r="C106" s="44">
        <f>'протокол финиша'!C106</f>
      </c>
      <c r="D106" s="43">
        <f>'протокол финиша'!D106</f>
      </c>
      <c r="E106" s="43">
        <f>'протокол финиша'!E106</f>
      </c>
      <c r="F106" s="43">
        <f>'протокол финиша'!F106</f>
      </c>
      <c r="G106" s="45">
        <f>'протокол финиша'!J106</f>
      </c>
      <c r="H106" s="45" t="e">
        <f>'протокол финиша'!I106</f>
        <v>#VALUE!</v>
      </c>
      <c r="I106" s="43"/>
    </row>
    <row r="107" spans="2:9" ht="12.75" hidden="1">
      <c r="B107" s="43">
        <f>'протокол финиша'!K107</f>
      </c>
      <c r="C107" s="44">
        <f>'протокол финиша'!C107</f>
      </c>
      <c r="D107" s="43">
        <f>'протокол финиша'!D107</f>
      </c>
      <c r="E107" s="43">
        <f>'протокол финиша'!E107</f>
      </c>
      <c r="F107" s="43">
        <f>'протокол финиша'!F107</f>
      </c>
      <c r="G107" s="45">
        <f>'протокол финиша'!J107</f>
      </c>
      <c r="H107" s="45" t="e">
        <f>'протокол финиша'!I107</f>
        <v>#VALUE!</v>
      </c>
      <c r="I107" s="43"/>
    </row>
    <row r="108" spans="2:9" ht="12.75" hidden="1">
      <c r="B108" s="43">
        <f>'протокол финиша'!K108</f>
      </c>
      <c r="C108" s="44">
        <f>'протокол финиша'!C108</f>
      </c>
      <c r="D108" s="43">
        <f>'протокол финиша'!D108</f>
      </c>
      <c r="E108" s="43">
        <f>'протокол финиша'!E108</f>
      </c>
      <c r="F108" s="43">
        <f>'протокол финиша'!F108</f>
      </c>
      <c r="G108" s="45">
        <f>'протокол финиша'!J108</f>
      </c>
      <c r="H108" s="45" t="e">
        <f>'протокол финиша'!I108</f>
        <v>#VALUE!</v>
      </c>
      <c r="I108" s="43"/>
    </row>
    <row r="109" spans="2:9" ht="12.75" hidden="1">
      <c r="B109" s="43">
        <f>'протокол финиша'!K109</f>
      </c>
      <c r="C109" s="44">
        <f>'протокол финиша'!C109</f>
      </c>
      <c r="D109" s="43">
        <f>'протокол финиша'!D109</f>
      </c>
      <c r="E109" s="43">
        <f>'протокол финиша'!E109</f>
      </c>
      <c r="F109" s="43">
        <f>'протокол финиша'!F109</f>
      </c>
      <c r="G109" s="45">
        <f>'протокол финиша'!J109</f>
      </c>
      <c r="H109" s="45" t="e">
        <f>'протокол финиша'!I109</f>
        <v>#VALUE!</v>
      </c>
      <c r="I109" s="43"/>
    </row>
    <row r="110" spans="2:9" ht="12.75">
      <c r="B110" s="46"/>
      <c r="C110" s="47"/>
      <c r="D110" s="46"/>
      <c r="E110" s="46"/>
      <c r="F110" s="46"/>
      <c r="G110" s="48"/>
      <c r="H110" s="48"/>
      <c r="I110" s="46"/>
    </row>
    <row r="111" spans="2:9" ht="12.75">
      <c r="B111" s="46"/>
      <c r="C111" s="47"/>
      <c r="D111" s="46"/>
      <c r="E111" s="46"/>
      <c r="F111" s="46"/>
      <c r="G111" s="48"/>
      <c r="H111" s="48"/>
      <c r="I111" s="46"/>
    </row>
    <row r="112" spans="3:6" ht="12.75">
      <c r="C112" s="34" t="s">
        <v>16</v>
      </c>
      <c r="F112" s="36" t="s">
        <v>17</v>
      </c>
    </row>
    <row r="114" spans="3:6" ht="12.75">
      <c r="C114" s="34" t="s">
        <v>18</v>
      </c>
      <c r="F114" s="36" t="s">
        <v>17</v>
      </c>
    </row>
  </sheetData>
  <sheetProtection/>
  <mergeCells count="20">
    <mergeCell ref="D9:E9"/>
    <mergeCell ref="D8:E8"/>
    <mergeCell ref="B4:I4"/>
    <mergeCell ref="C3:H3"/>
    <mergeCell ref="G6:H6"/>
    <mergeCell ref="G7:H7"/>
    <mergeCell ref="D7:F7"/>
    <mergeCell ref="B6:F6"/>
    <mergeCell ref="D33:F33"/>
    <mergeCell ref="G33:H33"/>
    <mergeCell ref="D34:E34"/>
    <mergeCell ref="D35:E35"/>
    <mergeCell ref="D59:F59"/>
    <mergeCell ref="G59:H59"/>
    <mergeCell ref="D60:E60"/>
    <mergeCell ref="D61:E61"/>
    <mergeCell ref="D85:F85"/>
    <mergeCell ref="G85:H85"/>
    <mergeCell ref="D86:E86"/>
    <mergeCell ref="D87:E87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мамаШИК</cp:lastModifiedBy>
  <cp:lastPrinted>2014-09-27T11:11:26Z</cp:lastPrinted>
  <dcterms:created xsi:type="dcterms:W3CDTF">1996-10-08T23:32:33Z</dcterms:created>
  <dcterms:modified xsi:type="dcterms:W3CDTF">2014-09-27T11:12:09Z</dcterms:modified>
  <cp:category/>
  <cp:version/>
  <cp:contentType/>
  <cp:contentStatus/>
</cp:coreProperties>
</file>