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<sst xmlns="http://schemas.openxmlformats.org/spreadsheetml/2006/main" count="269" uniqueCount="178">
  <si>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</si>
  <si>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</si>
  <si>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</si>
  <si>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</si>
  <si>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</si>
  <si>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</si>
  <si>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</si>
  <si>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</si>
  <si>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</si>
  <si>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</si>
  <si>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</si>
  <si>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</si>
  <si>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</si>
  <si>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</si>
  <si>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</si>
  <si>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</si>
  <si>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</si>
  <si>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</si>
  <si>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</si>
  <si>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</si>
  <si>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</si>
  <si>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</si>
  <si>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</si>
  <si>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</si>
  <si>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</si>
  <si>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</si>
  <si>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</si>
  <si>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</si>
  <si>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</si>
  <si>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</si>
  <si>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</si>
  <si>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</si>
  <si>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</si>
  <si>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</si>
  <si>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</si>
  <si>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</si>
  <si>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</si>
  <si>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</si>
  <si>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</si>
  <si>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</si>
  <si>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</si>
  <si>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</si>
  <si>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</si>
  <si>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</si>
  <si>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</si>
  <si>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</si>
  <si>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</si>
  <si>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</si>
  <si>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</si>
  <si>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</si>
  <si>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</si>
  <si>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</si>
  <si>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</si>
  <si>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</si>
  <si>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</si>
  <si>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</si>
  <si>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</si>
  <si>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</si>
  <si>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</si>
  <si>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</si>
  <si>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</si>
  <si>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</si>
  <si>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</si>
  <si>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</si>
  <si>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</si>
  <si>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</si>
  <si>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</si>
  <si>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</si>
  <si>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</si>
  <si>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</si>
  <si>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</si>
  <si>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</si>
  <si>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</si>
  <si>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</si>
  <si>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</si>
  <si>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</si>
  <si>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</si>
  <si>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</si>
  <si>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</si>
  <si>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</si>
  <si>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</si>
  <si>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</si>
  <si>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</si>
  <si>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</si>
  <si>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</si>
  <si>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</si>
  <si>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</si>
  <si>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</si>
  <si>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</si>
  <si>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</si>
  <si>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</si>
  <si>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</si>
  <si>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</si>
  <si>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</si>
  <si>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</si>
  <si>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</si>
  <si>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</si>
  <si>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</si>
  <si>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</si>
  <si>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</si>
  <si>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</si>
  <si>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</si>
  <si>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</si>
  <si>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</si>
  <si>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</si>
  <si>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</si>
  <si>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</si>
  <si>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</si>
  <si>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</si>
  <si>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</si>
  <si>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</si>
  <si>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</si>
  <si>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</si>
  <si>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</si>
  <si>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</si>
  <si>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</si>
  <si>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</si>
  <si>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</si>
  <si>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</si>
  <si>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</si>
  <si>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</si>
  <si>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</si>
  <si>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</si>
  <si>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</si>
  <si>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</si>
  <si>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</si>
  <si>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</si>
  <si>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</si>
  <si>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</si>
  <si>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</si>
  <si>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малуда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</si>
  <si>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</si>
  <si>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</si>
  <si>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</si>
  <si>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</si>
  <si>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</si>
  <si>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</si>
  <si>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</si>
  <si>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</si>
  <si>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</si>
  <si>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</si>
  <si>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</si>
  <si>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</si>
  <si>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</si>
  <si>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</si>
  <si>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</si>
  <si>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</si>
  <si>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</si>
  <si>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</si>
  <si>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</si>
  <si>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</si>
  <si>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</si>
  <si>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</si>
  <si>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</si>
  <si>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</si>
  <si>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</si>
  <si>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</si>
  <si>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</si>
  <si>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</si>
  <si>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</si>
  <si>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</si>
  <si>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</si>
  <si>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</si>
  <si>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</si>
  <si>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</si>
  <si>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</si>
  <si>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</si>
  <si>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</si>
  <si>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</si>
  <si>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</si>
  <si>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</si>
  <si>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</si>
  <si>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</si>
  <si>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</si>
  <si>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</si>
  <si>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</si>
  <si>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 xml:space="preserve">ДЕЯТЕЛЬНОСТИ МАОУ  ДОД  ДЮСШ за 2015г. </t>
  </si>
  <si>
    <t>1.24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</si>
</sst>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view="pageBreakPreview" zoomScaleSheetLayoutView="100" zoomScalePageLayoutView="0" workbookViewId="0" topLeftCell="B1">
      <pane xSplit="2" ySplit="9" topLeftCell="N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R32" sqref="R32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62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3" width="5.25390625" style="8" hidden="1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173</v>
      </c>
      <c r="H9" s="10" t="s">
        <v>175</v>
      </c>
      <c r="I9" s="10" t="s">
        <v>131</v>
      </c>
      <c r="J9" s="10" t="s">
        <v>129</v>
      </c>
      <c r="K9" s="10" t="s">
        <v>172</v>
      </c>
      <c r="L9" s="10" t="s">
        <v>130</v>
      </c>
      <c r="M9" s="10" t="s">
        <v>174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SUM(D11:M11)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>
        <v>7</v>
      </c>
      <c r="H12" s="11">
        <v>1</v>
      </c>
      <c r="I12" s="11">
        <v>1</v>
      </c>
      <c r="J12" s="11"/>
      <c r="K12" s="11"/>
      <c r="L12" s="11"/>
      <c r="M12" s="11">
        <v>8</v>
      </c>
      <c r="N12" s="19">
        <f>SUM(D12:M12)</f>
        <v>17</v>
      </c>
      <c r="O12" s="20"/>
      <c r="P12" s="6" t="s">
        <v>11</v>
      </c>
    </row>
    <row r="13" spans="2:16" ht="15.75" customHeight="1">
      <c r="B13" s="1" t="s">
        <v>85</v>
      </c>
      <c r="C13" s="12" t="s">
        <v>13</v>
      </c>
      <c r="D13" s="11">
        <v>17</v>
      </c>
      <c r="E13" s="11">
        <v>38</v>
      </c>
      <c r="F13" s="11">
        <v>5</v>
      </c>
      <c r="G13" s="11">
        <v>96</v>
      </c>
      <c r="H13" s="11">
        <v>27</v>
      </c>
      <c r="I13" s="11">
        <v>34</v>
      </c>
      <c r="J13" s="11">
        <v>25</v>
      </c>
      <c r="K13" s="11">
        <v>35</v>
      </c>
      <c r="L13" s="11"/>
      <c r="M13" s="11">
        <v>25</v>
      </c>
      <c r="N13" s="19">
        <f>SUM(D13:M13)</f>
        <v>302</v>
      </c>
      <c r="O13" s="20"/>
      <c r="P13" s="6" t="s">
        <v>11</v>
      </c>
    </row>
    <row r="14" spans="2:16" ht="15.75" customHeight="1">
      <c r="B14" s="1" t="s">
        <v>87</v>
      </c>
      <c r="C14" s="12" t="s">
        <v>14</v>
      </c>
      <c r="D14" s="11">
        <f>7+8</f>
        <v>15</v>
      </c>
      <c r="E14" s="11">
        <f>20+13+2</f>
        <v>35</v>
      </c>
      <c r="F14" s="11">
        <v>30</v>
      </c>
      <c r="G14" s="11">
        <v>13</v>
      </c>
      <c r="H14" s="11">
        <v>27</v>
      </c>
      <c r="I14" s="11">
        <v>15</v>
      </c>
      <c r="J14" s="11">
        <v>31</v>
      </c>
      <c r="K14" s="11">
        <v>21</v>
      </c>
      <c r="L14" s="11">
        <v>18</v>
      </c>
      <c r="M14" s="11">
        <v>16</v>
      </c>
      <c r="N14" s="19">
        <f>SUM(D14:M14)-11</f>
        <v>210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>
        <f>D11-SUM(D12:D14)</f>
        <v>13</v>
      </c>
      <c r="E15" s="11">
        <f aca="true" t="shared" si="0" ref="E15:M15">E11-SUM(E12:E14)</f>
        <v>2</v>
      </c>
      <c r="F15" s="11">
        <f t="shared" si="0"/>
        <v>0</v>
      </c>
      <c r="G15" s="11">
        <f t="shared" si="0"/>
        <v>0</v>
      </c>
      <c r="H15" s="11">
        <f t="shared" si="0"/>
        <v>1</v>
      </c>
      <c r="I15" s="11">
        <f t="shared" si="0"/>
        <v>6</v>
      </c>
      <c r="J15" s="11">
        <f t="shared" si="0"/>
        <v>0</v>
      </c>
      <c r="K15" s="11">
        <f t="shared" si="0"/>
        <v>0</v>
      </c>
      <c r="L15" s="11">
        <f t="shared" si="0"/>
        <v>7</v>
      </c>
      <c r="M15" s="11">
        <f t="shared" si="0"/>
        <v>6</v>
      </c>
      <c r="N15" s="19">
        <f>SUM(D15:M15)+11</f>
        <v>46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5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f>SUM(D22:M22)</f>
        <v>17</v>
      </c>
      <c r="O22" s="16">
        <f>N22/$N$11*100</f>
        <v>2.9565217391304346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1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11</v>
      </c>
      <c r="O24" s="16">
        <f t="shared" si="1"/>
        <v>1.9130434782608694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1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507</v>
      </c>
      <c r="O26" s="16">
        <f t="shared" si="1"/>
        <v>88.17391304347825</v>
      </c>
      <c r="P26" s="6" t="s">
        <v>18</v>
      </c>
    </row>
    <row r="27" spans="2:16" ht="15.75">
      <c r="B27" s="1" t="s">
        <v>102</v>
      </c>
      <c r="C27" s="12" t="s">
        <v>28</v>
      </c>
      <c r="D27" s="18">
        <v>45</v>
      </c>
      <c r="E27" s="18">
        <v>46</v>
      </c>
      <c r="F27" s="18">
        <v>28</v>
      </c>
      <c r="G27" s="18"/>
      <c r="H27" s="18">
        <v>45</v>
      </c>
      <c r="I27" s="18">
        <v>20</v>
      </c>
      <c r="J27" s="18">
        <v>30</v>
      </c>
      <c r="K27" s="18">
        <v>52</v>
      </c>
      <c r="L27" s="18">
        <v>7</v>
      </c>
      <c r="M27" s="18">
        <v>40</v>
      </c>
      <c r="N27" s="13">
        <f aca="true" t="shared" si="2" ref="N27:N37">SUM(D27:M27)</f>
        <v>313</v>
      </c>
      <c r="O27" s="16">
        <f t="shared" si="1"/>
        <v>54.434782608695656</v>
      </c>
      <c r="P27" s="6" t="s">
        <v>18</v>
      </c>
    </row>
    <row r="28" spans="2:16" ht="15.75">
      <c r="B28" s="1" t="s">
        <v>103</v>
      </c>
      <c r="C28" s="12" t="s">
        <v>29</v>
      </c>
      <c r="D28" s="18">
        <v>20</v>
      </c>
      <c r="E28" s="18">
        <v>12</v>
      </c>
      <c r="F28" s="18">
        <v>24</v>
      </c>
      <c r="G28" s="18"/>
      <c r="H28" s="18">
        <v>21</v>
      </c>
      <c r="I28" s="18">
        <v>15</v>
      </c>
      <c r="J28" s="18">
        <v>30</v>
      </c>
      <c r="K28" s="18">
        <v>52</v>
      </c>
      <c r="L28" s="18">
        <v>3</v>
      </c>
      <c r="M28" s="18">
        <v>28</v>
      </c>
      <c r="N28" s="13">
        <f t="shared" si="2"/>
        <v>205</v>
      </c>
      <c r="O28" s="16">
        <f t="shared" si="1"/>
        <v>35.65217391304348</v>
      </c>
      <c r="P28" s="6" t="s">
        <v>18</v>
      </c>
    </row>
    <row r="29" spans="2:16" ht="15.75">
      <c r="B29" s="1" t="s">
        <v>104</v>
      </c>
      <c r="C29" s="12" t="s">
        <v>30</v>
      </c>
      <c r="D29" s="18"/>
      <c r="E29" s="18"/>
      <c r="F29" s="18"/>
      <c r="G29" s="18"/>
      <c r="H29" s="18"/>
      <c r="I29" s="18">
        <v>2</v>
      </c>
      <c r="J29" s="18"/>
      <c r="K29" s="18">
        <v>2</v>
      </c>
      <c r="L29" s="18"/>
      <c r="M29" s="18">
        <v>8</v>
      </c>
      <c r="N29" s="13">
        <f t="shared" si="2"/>
        <v>12</v>
      </c>
      <c r="O29" s="16">
        <f t="shared" si="1"/>
        <v>2.086956521739131</v>
      </c>
      <c r="P29" s="6" t="s">
        <v>18</v>
      </c>
    </row>
    <row r="30" spans="2:16" ht="15.75">
      <c r="B30" s="1" t="s">
        <v>105</v>
      </c>
      <c r="C30" s="12" t="s">
        <v>31</v>
      </c>
      <c r="D30" s="18"/>
      <c r="E30" s="18"/>
      <c r="F30" s="18"/>
      <c r="G30" s="18"/>
      <c r="H30" s="18">
        <v>2</v>
      </c>
      <c r="I30" s="18">
        <v>6</v>
      </c>
      <c r="J30" s="18"/>
      <c r="K30" s="18">
        <v>2</v>
      </c>
      <c r="L30" s="18">
        <v>3</v>
      </c>
      <c r="M30" s="18"/>
      <c r="N30" s="13">
        <f t="shared" si="2"/>
        <v>13</v>
      </c>
      <c r="O30" s="16">
        <f t="shared" si="1"/>
        <v>2.2608695652173916</v>
      </c>
      <c r="P30" s="6" t="s">
        <v>18</v>
      </c>
    </row>
    <row r="31" spans="2:16" ht="15.75">
      <c r="B31" s="1" t="s">
        <v>106</v>
      </c>
      <c r="C31" s="12" t="s">
        <v>32</v>
      </c>
      <c r="D31" s="18"/>
      <c r="E31" s="18"/>
      <c r="F31" s="18"/>
      <c r="G31" s="18"/>
      <c r="H31" s="18"/>
      <c r="I31" s="18">
        <v>1</v>
      </c>
      <c r="J31" s="18"/>
      <c r="K31" s="18"/>
      <c r="L31" s="18"/>
      <c r="M31" s="18"/>
      <c r="N31" s="13">
        <f t="shared" si="2"/>
        <v>1</v>
      </c>
      <c r="O31" s="16">
        <f t="shared" si="1"/>
        <v>0.17391304347826086</v>
      </c>
      <c r="P31" s="6" t="s">
        <v>18</v>
      </c>
    </row>
    <row r="32" spans="2:16" ht="78.75">
      <c r="B32" s="1" t="s">
        <v>107</v>
      </c>
      <c r="C32" s="12" t="s">
        <v>33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>
        <f t="shared" si="2"/>
        <v>0</v>
      </c>
      <c r="O32" s="16">
        <f t="shared" si="1"/>
        <v>0</v>
      </c>
      <c r="P32" s="6" t="s">
        <v>18</v>
      </c>
    </row>
    <row r="33" spans="2:16" ht="15.75">
      <c r="B33" s="1" t="s">
        <v>108</v>
      </c>
      <c r="C33" s="12" t="s">
        <v>28</v>
      </c>
      <c r="D33" s="18">
        <v>20</v>
      </c>
      <c r="E33" s="18">
        <v>10</v>
      </c>
      <c r="F33" s="18">
        <v>10</v>
      </c>
      <c r="G33" s="18"/>
      <c r="H33" s="18">
        <v>45</v>
      </c>
      <c r="I33" s="18">
        <v>15</v>
      </c>
      <c r="J33" s="18"/>
      <c r="K33" s="18">
        <v>39</v>
      </c>
      <c r="L33" s="18"/>
      <c r="M33" s="18">
        <v>40</v>
      </c>
      <c r="N33" s="13">
        <f t="shared" si="2"/>
        <v>179</v>
      </c>
      <c r="O33" s="16">
        <f t="shared" si="1"/>
        <v>31.130434782608695</v>
      </c>
      <c r="P33" s="6" t="s">
        <v>18</v>
      </c>
    </row>
    <row r="34" spans="2:16" ht="15.75">
      <c r="B34" s="1" t="s">
        <v>109</v>
      </c>
      <c r="C34" s="12" t="s">
        <v>29</v>
      </c>
      <c r="D34" s="18">
        <v>1</v>
      </c>
      <c r="E34" s="18">
        <v>2</v>
      </c>
      <c r="F34" s="18">
        <v>6</v>
      </c>
      <c r="G34" s="18"/>
      <c r="H34" s="18">
        <v>21</v>
      </c>
      <c r="I34" s="18">
        <v>12</v>
      </c>
      <c r="J34" s="18"/>
      <c r="K34" s="18">
        <v>33</v>
      </c>
      <c r="L34" s="18"/>
      <c r="M34" s="18">
        <v>28</v>
      </c>
      <c r="N34" s="13">
        <f t="shared" si="2"/>
        <v>103</v>
      </c>
      <c r="O34" s="16">
        <f t="shared" si="1"/>
        <v>17.91304347826087</v>
      </c>
      <c r="P34" s="6" t="s">
        <v>18</v>
      </c>
    </row>
    <row r="35" spans="2:16" ht="15.75">
      <c r="B35" s="1" t="s">
        <v>110</v>
      </c>
      <c r="C35" s="12" t="s">
        <v>30</v>
      </c>
      <c r="D35" s="18"/>
      <c r="E35" s="18"/>
      <c r="F35" s="18"/>
      <c r="G35" s="18"/>
      <c r="H35" s="18"/>
      <c r="I35" s="18">
        <v>1</v>
      </c>
      <c r="J35" s="18"/>
      <c r="K35" s="18">
        <v>1</v>
      </c>
      <c r="L35" s="18"/>
      <c r="M35" s="18"/>
      <c r="N35" s="13">
        <f t="shared" si="2"/>
        <v>2</v>
      </c>
      <c r="O35" s="16">
        <f t="shared" si="1"/>
        <v>0.34782608695652173</v>
      </c>
      <c r="P35" s="6" t="s">
        <v>18</v>
      </c>
    </row>
    <row r="36" spans="2:16" ht="15.75">
      <c r="B36" s="1" t="s">
        <v>111</v>
      </c>
      <c r="C36" s="12" t="s">
        <v>31</v>
      </c>
      <c r="D36" s="18"/>
      <c r="E36" s="18"/>
      <c r="F36" s="18"/>
      <c r="G36" s="18"/>
      <c r="H36" s="18"/>
      <c r="I36" s="18"/>
      <c r="J36" s="18"/>
      <c r="K36" s="18">
        <v>1</v>
      </c>
      <c r="L36" s="18"/>
      <c r="M36" s="18"/>
      <c r="N36" s="13">
        <v>5</v>
      </c>
      <c r="O36" s="16">
        <f t="shared" si="1"/>
        <v>0.8695652173913043</v>
      </c>
      <c r="P36" s="6" t="s">
        <v>18</v>
      </c>
    </row>
    <row r="37" spans="2:16" ht="15.75">
      <c r="B37" s="1" t="s">
        <v>112</v>
      </c>
      <c r="C37" s="12" t="s">
        <v>32</v>
      </c>
      <c r="D37" s="18"/>
      <c r="E37" s="18"/>
      <c r="F37" s="18"/>
      <c r="G37" s="18"/>
      <c r="H37" s="18"/>
      <c r="I37" s="18">
        <v>1</v>
      </c>
      <c r="J37" s="18"/>
      <c r="K37" s="18"/>
      <c r="L37" s="18"/>
      <c r="M37" s="18"/>
      <c r="N37" s="13">
        <f t="shared" si="2"/>
        <v>1</v>
      </c>
      <c r="O37" s="16">
        <f t="shared" si="1"/>
        <v>0.17391304347826086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f>N39</f>
        <v>575</v>
      </c>
      <c r="O38" s="16">
        <f t="shared" si="1"/>
        <v>100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f>N10</f>
        <v>575</v>
      </c>
      <c r="O39" s="16">
        <f t="shared" si="1"/>
        <v>100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3" ref="N40:N49">SUM(D40:M40)</f>
        <v>0</v>
      </c>
      <c r="O40" s="16">
        <f t="shared" si="1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3"/>
        <v>0</v>
      </c>
      <c r="O41" s="16">
        <f t="shared" si="1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3"/>
        <v>0</v>
      </c>
      <c r="O42" s="16">
        <f t="shared" si="1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3"/>
        <v>0</v>
      </c>
      <c r="O43" s="16">
        <f t="shared" si="1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f>N45</f>
        <v>12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12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1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3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3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3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2</v>
      </c>
      <c r="N50" s="19">
        <f>SUM(D50:M50)+1</f>
        <v>15</v>
      </c>
      <c r="O50" s="20"/>
      <c r="P50" s="6" t="s">
        <v>11</v>
      </c>
    </row>
    <row r="51" spans="2:16" ht="63">
      <c r="B51" s="1" t="s">
        <v>132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/>
      <c r="I51" s="12">
        <v>1</v>
      </c>
      <c r="J51" s="12"/>
      <c r="K51" s="12">
        <v>1</v>
      </c>
      <c r="L51" s="12"/>
      <c r="M51" s="12">
        <v>2</v>
      </c>
      <c r="N51" s="13">
        <f>SUM(D51:M51)+1</f>
        <v>10</v>
      </c>
      <c r="O51" s="13">
        <f>N51/$N$50*100</f>
        <v>66.66666666666666</v>
      </c>
      <c r="P51" s="6" t="s">
        <v>18</v>
      </c>
    </row>
    <row r="52" spans="2:16" ht="78.75">
      <c r="B52" s="1" t="s">
        <v>133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/>
      <c r="I52" s="12">
        <v>1</v>
      </c>
      <c r="J52" s="12"/>
      <c r="K52" s="12">
        <v>1</v>
      </c>
      <c r="L52" s="12"/>
      <c r="M52" s="12">
        <v>1</v>
      </c>
      <c r="N52" s="13">
        <f>SUM(D52:M52)+1</f>
        <v>8</v>
      </c>
      <c r="O52" s="13">
        <f aca="true" t="shared" si="4" ref="O52:O64">N52/$N$50*100</f>
        <v>53.333333333333336</v>
      </c>
      <c r="P52" s="6" t="s">
        <v>18</v>
      </c>
    </row>
    <row r="53" spans="2:16" ht="63">
      <c r="B53" s="1" t="s">
        <v>134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f aca="true" t="shared" si="5" ref="N53:N58">SUM(D53:M53)</f>
        <v>3</v>
      </c>
      <c r="O53" s="13">
        <f t="shared" si="4"/>
        <v>20</v>
      </c>
      <c r="P53" s="6" t="s">
        <v>18</v>
      </c>
    </row>
    <row r="54" spans="2:16" ht="78.75">
      <c r="B54" s="1" t="s">
        <v>135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f t="shared" si="5"/>
        <v>4</v>
      </c>
      <c r="O54" s="13">
        <f t="shared" si="4"/>
        <v>26.666666666666668</v>
      </c>
      <c r="P54" s="6" t="s">
        <v>18</v>
      </c>
    </row>
    <row r="55" spans="2:16" ht="81.75" customHeight="1">
      <c r="B55" s="1" t="s">
        <v>136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SUM(N56:N57)</f>
        <v>9</v>
      </c>
      <c r="O55" s="13">
        <f t="shared" si="4"/>
        <v>60</v>
      </c>
      <c r="P55" s="6" t="s">
        <v>18</v>
      </c>
    </row>
    <row r="56" spans="2:16" ht="15.75">
      <c r="B56" s="1" t="s">
        <v>137</v>
      </c>
      <c r="C56" s="12" t="s">
        <v>48</v>
      </c>
      <c r="D56" s="12">
        <v>1</v>
      </c>
      <c r="E56" s="12"/>
      <c r="F56" s="12"/>
      <c r="G56" s="12">
        <v>1</v>
      </c>
      <c r="H56" s="12"/>
      <c r="I56" s="12">
        <v>2</v>
      </c>
      <c r="J56" s="12"/>
      <c r="K56" s="12"/>
      <c r="L56" s="12">
        <v>1</v>
      </c>
      <c r="M56" s="12"/>
      <c r="N56" s="13">
        <f t="shared" si="5"/>
        <v>5</v>
      </c>
      <c r="O56" s="13">
        <f t="shared" si="4"/>
        <v>33.33333333333333</v>
      </c>
      <c r="P56" s="6" t="s">
        <v>18</v>
      </c>
    </row>
    <row r="57" spans="2:16" ht="15.75">
      <c r="B57" s="1" t="s">
        <v>138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1</v>
      </c>
      <c r="N57" s="13">
        <f t="shared" si="5"/>
        <v>4</v>
      </c>
      <c r="O57" s="13">
        <f t="shared" si="4"/>
        <v>26.666666666666668</v>
      </c>
      <c r="P57" s="6" t="s">
        <v>18</v>
      </c>
    </row>
    <row r="58" spans="2:16" ht="63">
      <c r="B58" s="1" t="s">
        <v>139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5"/>
        <v>0</v>
      </c>
      <c r="O58" s="13">
        <f t="shared" si="4"/>
        <v>0</v>
      </c>
      <c r="P58" s="6" t="s">
        <v>18</v>
      </c>
    </row>
    <row r="59" spans="2:16" ht="15.75">
      <c r="B59" s="1" t="s">
        <v>140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2</v>
      </c>
      <c r="N59" s="13">
        <f>SUM(D59:M59)</f>
        <v>2</v>
      </c>
      <c r="O59" s="13">
        <f t="shared" si="4"/>
        <v>13.333333333333334</v>
      </c>
      <c r="P59" s="6" t="s">
        <v>18</v>
      </c>
    </row>
    <row r="60" spans="2:16" ht="15.75">
      <c r="B60" s="1" t="s">
        <v>141</v>
      </c>
      <c r="C60" s="12" t="s">
        <v>52</v>
      </c>
      <c r="D60" s="12"/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f>SUM(D60:M60)</f>
        <v>1</v>
      </c>
      <c r="O60" s="13">
        <f t="shared" si="4"/>
        <v>6.666666666666667</v>
      </c>
      <c r="P60" s="6" t="s">
        <v>18</v>
      </c>
    </row>
    <row r="61" spans="2:16" ht="47.25">
      <c r="B61" s="1" t="s">
        <v>143</v>
      </c>
      <c r="C61" s="12" t="s">
        <v>53</v>
      </c>
      <c r="D61" s="12"/>
      <c r="E61" s="12"/>
      <c r="F61" s="12"/>
      <c r="G61" s="12"/>
      <c r="H61" s="12"/>
      <c r="I61" s="12">
        <v>1</v>
      </c>
      <c r="J61" s="12"/>
      <c r="K61" s="12"/>
      <c r="L61" s="12"/>
      <c r="M61" s="12">
        <v>2</v>
      </c>
      <c r="N61" s="13">
        <f>SUM(D61:M61)+1</f>
        <v>4</v>
      </c>
      <c r="O61" s="13">
        <f t="shared" si="4"/>
        <v>26.666666666666668</v>
      </c>
      <c r="P61" s="6" t="s">
        <v>18</v>
      </c>
    </row>
    <row r="62" spans="2:16" ht="47.25">
      <c r="B62" s="1" t="s">
        <v>144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f>SUM(D62:M62)</f>
        <v>4</v>
      </c>
      <c r="O62" s="13">
        <f t="shared" si="4"/>
        <v>26.666666666666668</v>
      </c>
      <c r="P62" s="6" t="s">
        <v>18</v>
      </c>
    </row>
    <row r="63" spans="2:16" ht="144.75" customHeight="1">
      <c r="B63" s="1" t="s">
        <v>145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2</v>
      </c>
      <c r="N63" s="13">
        <f>SUM(D63:M63)+3</f>
        <v>14</v>
      </c>
      <c r="O63" s="13">
        <f t="shared" si="4"/>
        <v>93.33333333333333</v>
      </c>
      <c r="P63" s="6" t="s">
        <v>18</v>
      </c>
    </row>
    <row r="64" spans="2:16" ht="66" customHeight="1">
      <c r="B64" s="1" t="s">
        <v>146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4"/>
        <v>6.666666666666667</v>
      </c>
      <c r="P64" s="6" t="s">
        <v>18</v>
      </c>
    </row>
    <row r="65" spans="2:16" ht="47.25">
      <c r="B65" s="1" t="s">
        <v>147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148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149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177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142</v>
      </c>
      <c r="P68" s="6" t="s">
        <v>61</v>
      </c>
    </row>
    <row r="69" spans="2:16" ht="15.75">
      <c r="B69" s="1" t="s">
        <v>150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151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152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153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154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155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156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157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158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159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160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161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162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163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164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165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166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167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168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169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170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171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  <mergeCell ref="N44:O44"/>
    <mergeCell ref="N45:O45"/>
    <mergeCell ref="N46:O46"/>
    <mergeCell ref="N47:O47"/>
    <mergeCell ref="N48:O48"/>
    <mergeCell ref="N49:O49"/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2015-12-28T09:06:59Z</cp:lastPrinted>
  <dcterms:created xsi:type="dcterms:W3CDTF">2014-10-06T06:04:31Z</dcterms:created>
  <dcterms:modified xsi:type="dcterms:W3CDTF">2015-12-28T09:19:28Z</dcterms:modified>
  <cp:category/>
  <cp:version/>
  <cp:contentType/>
  <cp:contentStatus/>
</cp:coreProperties>
</file>